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Разработка ПО, ИТ" state="visible" r:id="rId4"/>
  </sheets>
  <calcPr calcId="171027" fullCalcOnLoad="1"/>
</workbook>
</file>

<file path=xl/sharedStrings.xml><?xml version="1.0" encoding="utf-8"?>
<sst xmlns="http://schemas.openxmlformats.org/spreadsheetml/2006/main" count="547" uniqueCount="124">
  <si>
    <t/>
  </si>
  <si>
    <t xml:space="preserve">Cоздайте диаграмму Ганта в GanttPRO всего в несколько кликов   </t>
  </si>
  <si>
    <t>Разработка ПО, ИТ</t>
  </si>
  <si>
    <t>Цвет</t>
  </si>
  <si>
    <t>Структура задач</t>
  </si>
  <si>
    <t>Наименование задач</t>
  </si>
  <si>
    <t>Исполнитель</t>
  </si>
  <si>
    <t>Дата начала</t>
  </si>
  <si>
    <t>Дата окончания</t>
  </si>
  <si>
    <t>Крайний срок</t>
  </si>
  <si>
    <t>Прогресс (%)</t>
  </si>
  <si>
    <t>Длительность  (часы)</t>
  </si>
  <si>
    <t>Трудозатраты в часах</t>
  </si>
  <si>
    <t>Затраченное время (минуты)</t>
  </si>
  <si>
    <t>Статус</t>
  </si>
  <si>
    <t>Приоритет</t>
  </si>
  <si>
    <t>Описание задачи</t>
  </si>
  <si>
    <t>Предшественник</t>
  </si>
  <si>
    <t>Стоимость</t>
  </si>
  <si>
    <t>Фактическая стоимость</t>
  </si>
  <si>
    <t>1</t>
  </si>
  <si>
    <t>Управление проектом</t>
  </si>
  <si>
    <t>1.1</t>
  </si>
  <si>
    <t>Устав проекта</t>
  </si>
  <si>
    <t>В работе</t>
  </si>
  <si>
    <t>Высокий</t>
  </si>
  <si>
    <t>1.2</t>
  </si>
  <si>
    <t>План проекта</t>
  </si>
  <si>
    <t>Открыт</t>
  </si>
  <si>
    <t>Средний</t>
  </si>
  <si>
    <t>1.3</t>
  </si>
  <si>
    <t>Мониторинг/контроль</t>
  </si>
  <si>
    <t>Выполнено</t>
  </si>
  <si>
    <t>1.4</t>
  </si>
  <si>
    <t>Завершение</t>
  </si>
  <si>
    <t>Закрыт</t>
  </si>
  <si>
    <t>Самый высокий</t>
  </si>
  <si>
    <t>2</t>
  </si>
  <si>
    <t>Подготовка</t>
  </si>
  <si>
    <t>2.1</t>
  </si>
  <si>
    <t>Анализ целесообразности</t>
  </si>
  <si>
    <t>Низкий</t>
  </si>
  <si>
    <t>2.2</t>
  </si>
  <si>
    <t>Экономическое обоснование</t>
  </si>
  <si>
    <t>2.3</t>
  </si>
  <si>
    <t>Планирование проекта</t>
  </si>
  <si>
    <t>2.4</t>
  </si>
  <si>
    <t>3</t>
  </si>
  <si>
    <t>Анализ требований</t>
  </si>
  <si>
    <t>3.1</t>
  </si>
  <si>
    <t>Сбор требований</t>
  </si>
  <si>
    <t>3.2</t>
  </si>
  <si>
    <t>Планы по обеспечению безопасности</t>
  </si>
  <si>
    <t>3.3</t>
  </si>
  <si>
    <t>4</t>
  </si>
  <si>
    <t>Дизайн</t>
  </si>
  <si>
    <t>4.1</t>
  </si>
  <si>
    <t>Высокоуровневое проектирование</t>
  </si>
  <si>
    <t>4.2</t>
  </si>
  <si>
    <t>Подтверждение концепции</t>
  </si>
  <si>
    <t>4.3</t>
  </si>
  <si>
    <t>Техническое проектирование</t>
  </si>
  <si>
    <t>4.4</t>
  </si>
  <si>
    <t>Техническая спецификация</t>
  </si>
  <si>
    <t>4.5</t>
  </si>
  <si>
    <t>5</t>
  </si>
  <si>
    <t>Разработка</t>
  </si>
  <si>
    <t>5.1</t>
  </si>
  <si>
    <t>Конфигурация</t>
  </si>
  <si>
    <t>5.2</t>
  </si>
  <si>
    <t>Интеграционное планирование</t>
  </si>
  <si>
    <t>5.3</t>
  </si>
  <si>
    <t>Документация</t>
  </si>
  <si>
    <t>5.4</t>
  </si>
  <si>
    <t>План тестирования</t>
  </si>
  <si>
    <t>5.5</t>
  </si>
  <si>
    <t>Среда</t>
  </si>
  <si>
    <t>5.6</t>
  </si>
  <si>
    <t>Обучение</t>
  </si>
  <si>
    <t>5.7</t>
  </si>
  <si>
    <t>Непрерывность процессов</t>
  </si>
  <si>
    <t>5.8</t>
  </si>
  <si>
    <t>Передача</t>
  </si>
  <si>
    <t>5.9</t>
  </si>
  <si>
    <t>6</t>
  </si>
  <si>
    <t>Контроль качества</t>
  </si>
  <si>
    <t>6.1</t>
  </si>
  <si>
    <t>Блочный тест</t>
  </si>
  <si>
    <t>6.2</t>
  </si>
  <si>
    <t>Функциональный тест</t>
  </si>
  <si>
    <t>6.3</t>
  </si>
  <si>
    <t>Интеграционный тест</t>
  </si>
  <si>
    <t>6.4</t>
  </si>
  <si>
    <t>Регрессионный тест</t>
  </si>
  <si>
    <t>6.5</t>
  </si>
  <si>
    <t>Системный тест</t>
  </si>
  <si>
    <t>6.6</t>
  </si>
  <si>
    <t>Одобрение пользователем</t>
  </si>
  <si>
    <t>6.7</t>
  </si>
  <si>
    <t>7</t>
  </si>
  <si>
    <t>Реализация</t>
  </si>
  <si>
    <t>7.1</t>
  </si>
  <si>
    <t>Внедрение</t>
  </si>
  <si>
    <t>7.2</t>
  </si>
  <si>
    <t>7.3</t>
  </si>
  <si>
    <t>Поддержка</t>
  </si>
  <si>
    <t>7.4</t>
  </si>
  <si>
    <t>8</t>
  </si>
  <si>
    <t>Эксплуатация и техобслуживание</t>
  </si>
  <si>
    <t>8.1</t>
  </si>
  <si>
    <t>Эксплуатация</t>
  </si>
  <si>
    <t>8.2</t>
  </si>
  <si>
    <t>Техобслуживание</t>
  </si>
  <si>
    <t>8.3</t>
  </si>
  <si>
    <t>9</t>
  </si>
  <si>
    <t>Использование</t>
  </si>
  <si>
    <t>9.1</t>
  </si>
  <si>
    <t>Архив</t>
  </si>
  <si>
    <t>9.2</t>
  </si>
  <si>
    <t>Прекращение применения</t>
  </si>
  <si>
    <t>9.3</t>
  </si>
  <si>
    <t>Проект завершен</t>
  </si>
  <si>
    <t>Этот документ был создан с помощью онлайн-сервиса https://ganttpro.com</t>
  </si>
  <si>
    <t>Вы можете свободно использовать документ в своих целях без ограничений. Для редактирования создайте его копию или используйте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</si>
</sst>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9575CD"/>
      </patternFill>
    </fill>
    <fill>
      <patternFill patternType="solid">
        <fgColor rgb="FFFFAB91"/>
      </patternFill>
    </fill>
    <fill>
      <patternFill patternType="solid">
        <fgColor rgb="FFD860BB"/>
      </patternFill>
    </fill>
    <fill>
      <patternFill patternType="solid">
        <fgColor rgb="FFF9D06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44767.56360326389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</row>
    <row r="6" spans="1:18" x14ac:dyDescent="0.25">
      <c r="A6" s="6" t="s">
        <v>0</v>
      </c>
      <c r="B6" s="7" t="s">
        <v>20</v>
      </c>
      <c r="C6" s="7" t="s">
        <v>21</v>
      </c>
      <c r="D6" s="7"/>
      <c r="E6" s="7" t="s">
        <v>0</v>
      </c>
      <c r="F6" s="8">
        <f>TODAY()+3</f>
        <v>44770.56360313657</v>
      </c>
      <c r="G6" s="8">
        <f>TODAY()+10</f>
        <v>44777.56360313657</v>
      </c>
      <c r="H6" s="7" t="s">
        <v>0</v>
      </c>
      <c r="I6" s="7">
        <v>54</v>
      </c>
      <c r="J6" s="7">
        <v>40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22</v>
      </c>
      <c r="C7" t="s">
        <v>0</v>
      </c>
      <c r="D7" t="s">
        <v>23</v>
      </c>
      <c r="E7" t="s">
        <v>0</v>
      </c>
      <c r="F7" s="10">
        <f>TODAY()+3</f>
        <v>44770.56360313657</v>
      </c>
      <c r="G7" s="10">
        <f>TODAY()+5</f>
        <v>44772.56360313657</v>
      </c>
      <c r="H7" t="s">
        <v>0</v>
      </c>
      <c r="I7">
        <v>50</v>
      </c>
      <c r="J7">
        <v>24</v>
      </c>
      <c r="K7">
        <v>0</v>
      </c>
      <c r="L7">
        <v>0</v>
      </c>
      <c r="M7" t="s">
        <v>24</v>
      </c>
      <c r="N7" t="s">
        <v>25</v>
      </c>
      <c r="O7" t="s">
        <v>0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26</v>
      </c>
      <c r="C8" t="s">
        <v>0</v>
      </c>
      <c r="D8" t="s">
        <v>27</v>
      </c>
      <c r="E8" t="s">
        <v>0</v>
      </c>
      <c r="F8" s="10">
        <f>TODAY()+4</f>
        <v>44771.56360313657</v>
      </c>
      <c r="G8" s="10">
        <f>TODAY()+7</f>
        <v>44774.56360313657</v>
      </c>
      <c r="H8" t="s">
        <v>0</v>
      </c>
      <c r="I8">
        <v>0</v>
      </c>
      <c r="J8">
        <v>32</v>
      </c>
      <c r="K8">
        <v>0</v>
      </c>
      <c r="L8">
        <v>0</v>
      </c>
      <c r="M8" t="s">
        <v>28</v>
      </c>
      <c r="N8" t="s">
        <v>29</v>
      </c>
      <c r="O8" t="s">
        <v>0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30</v>
      </c>
      <c r="C9" t="s">
        <v>0</v>
      </c>
      <c r="D9" t="s">
        <v>31</v>
      </c>
      <c r="E9" t="s">
        <v>0</v>
      </c>
      <c r="F9" s="10">
        <f>TODAY()+3</f>
        <v>44770.56360313657</v>
      </c>
      <c r="G9" s="10">
        <f>TODAY()+7</f>
        <v>44774.56360313657</v>
      </c>
      <c r="H9" t="s">
        <v>0</v>
      </c>
      <c r="I9">
        <v>100</v>
      </c>
      <c r="J9">
        <v>40</v>
      </c>
      <c r="K9">
        <v>0</v>
      </c>
      <c r="L9">
        <v>0</v>
      </c>
      <c r="M9" t="s">
        <v>32</v>
      </c>
      <c r="N9" t="s">
        <v>25</v>
      </c>
      <c r="O9" t="s">
        <v>0</v>
      </c>
      <c r="P9" t="s">
        <v>0</v>
      </c>
      <c r="Q9">
        <v>0</v>
      </c>
      <c r="R9">
        <v>0</v>
      </c>
    </row>
    <row r="10" spans="1:18" x14ac:dyDescent="0.25">
      <c r="A10" s="11" t="s">
        <v>0</v>
      </c>
      <c r="B10" t="s">
        <v>33</v>
      </c>
      <c r="C10" t="s">
        <v>0</v>
      </c>
      <c r="D10" t="s">
        <v>34</v>
      </c>
      <c r="E10" t="s">
        <v>0</v>
      </c>
      <c r="F10" s="10">
        <f>TODAY()+10</f>
        <v>44777.56360313657</v>
      </c>
      <c r="G10" s="10">
        <f>TODAY()+10</f>
        <v>44777.56360314815</v>
      </c>
      <c r="H10" t="s">
        <v>0</v>
      </c>
      <c r="I10">
        <v>100</v>
      </c>
      <c r="J10">
        <v>0</v>
      </c>
      <c r="K10">
        <v>0</v>
      </c>
      <c r="L10">
        <v>0</v>
      </c>
      <c r="M10" t="s">
        <v>35</v>
      </c>
      <c r="N10" t="s">
        <v>36</v>
      </c>
      <c r="O10" t="s">
        <v>0</v>
      </c>
      <c r="P10" t="s">
        <v>30</v>
      </c>
      <c r="Q10">
        <v>0</v>
      </c>
      <c r="R10">
        <v>0</v>
      </c>
    </row>
    <row r="11" spans="1:18" x14ac:dyDescent="0.25">
      <c r="A11" s="6" t="s">
        <v>0</v>
      </c>
      <c r="B11" s="7" t="s">
        <v>37</v>
      </c>
      <c r="C11" s="7" t="s">
        <v>38</v>
      </c>
      <c r="D11" s="7"/>
      <c r="E11" s="7" t="s">
        <v>0</v>
      </c>
      <c r="F11" s="8">
        <f>TODAY()+7</f>
        <v>44774.56360314815</v>
      </c>
      <c r="G11" s="8">
        <f>TODAY()+17</f>
        <v>44784.56360314815</v>
      </c>
      <c r="H11" s="7" t="s">
        <v>0</v>
      </c>
      <c r="I11" s="7">
        <v>77</v>
      </c>
      <c r="J11" s="7">
        <v>48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>
        <v>0</v>
      </c>
      <c r="R11" s="7">
        <v>0</v>
      </c>
    </row>
    <row r="12" spans="1:18" x14ac:dyDescent="0.25">
      <c r="A12" s="12" t="s">
        <v>0</v>
      </c>
      <c r="B12" t="s">
        <v>39</v>
      </c>
      <c r="C12" t="s">
        <v>0</v>
      </c>
      <c r="D12" t="s">
        <v>40</v>
      </c>
      <c r="E12" t="s">
        <v>0</v>
      </c>
      <c r="F12" s="10">
        <f>TODAY()+7</f>
        <v>44774.56360314815</v>
      </c>
      <c r="G12" s="10">
        <f>TODAY()+10</f>
        <v>44777.56360314815</v>
      </c>
      <c r="H12" t="s">
        <v>0</v>
      </c>
      <c r="I12">
        <v>100</v>
      </c>
      <c r="J12">
        <v>16</v>
      </c>
      <c r="K12">
        <v>0</v>
      </c>
      <c r="L12">
        <v>0</v>
      </c>
      <c r="M12" t="s">
        <v>32</v>
      </c>
      <c r="N12" t="s">
        <v>41</v>
      </c>
      <c r="O12" t="s">
        <v>0</v>
      </c>
      <c r="P12" t="s">
        <v>0</v>
      </c>
      <c r="Q12">
        <v>0</v>
      </c>
      <c r="R12">
        <v>0</v>
      </c>
    </row>
    <row r="13" spans="1:18" x14ac:dyDescent="0.25">
      <c r="A13" s="12" t="s">
        <v>0</v>
      </c>
      <c r="B13" t="s">
        <v>42</v>
      </c>
      <c r="C13" t="s">
        <v>0</v>
      </c>
      <c r="D13" t="s">
        <v>43</v>
      </c>
      <c r="E13" t="s">
        <v>0</v>
      </c>
      <c r="F13" s="10">
        <f>TODAY()+10</f>
        <v>44777.56360314815</v>
      </c>
      <c r="G13" s="10">
        <f>TODAY()+13</f>
        <v>44780.56360314815</v>
      </c>
      <c r="H13" t="s">
        <v>0</v>
      </c>
      <c r="I13">
        <v>100</v>
      </c>
      <c r="J13">
        <v>32</v>
      </c>
      <c r="K13">
        <v>0</v>
      </c>
      <c r="L13">
        <v>0</v>
      </c>
      <c r="M13" t="s">
        <v>32</v>
      </c>
      <c r="N13" t="s">
        <v>29</v>
      </c>
      <c r="O13" t="s">
        <v>0</v>
      </c>
      <c r="P13" t="s">
        <v>0</v>
      </c>
      <c r="Q13">
        <v>0</v>
      </c>
      <c r="R13">
        <v>0</v>
      </c>
    </row>
    <row r="14" spans="1:18" x14ac:dyDescent="0.25">
      <c r="A14" s="12" t="s">
        <v>0</v>
      </c>
      <c r="B14" t="s">
        <v>44</v>
      </c>
      <c r="C14" t="s">
        <v>0</v>
      </c>
      <c r="D14" t="s">
        <v>45</v>
      </c>
      <c r="E14" t="s">
        <v>0</v>
      </c>
      <c r="F14" s="10">
        <f>TODAY()+10</f>
        <v>44777.56360314815</v>
      </c>
      <c r="G14" s="10">
        <f>TODAY()+14</f>
        <v>44781.56360314815</v>
      </c>
      <c r="H14" t="s">
        <v>0</v>
      </c>
      <c r="I14">
        <v>50</v>
      </c>
      <c r="J14">
        <v>40</v>
      </c>
      <c r="K14">
        <v>0</v>
      </c>
      <c r="L14">
        <v>0</v>
      </c>
      <c r="M14" t="s">
        <v>24</v>
      </c>
      <c r="N14" t="s">
        <v>25</v>
      </c>
      <c r="O14" t="s">
        <v>0</v>
      </c>
      <c r="P14" t="s">
        <v>0</v>
      </c>
      <c r="Q14">
        <v>0</v>
      </c>
      <c r="R14">
        <v>0</v>
      </c>
    </row>
    <row r="15" spans="1:18" x14ac:dyDescent="0.25">
      <c r="A15" s="11" t="s">
        <v>0</v>
      </c>
      <c r="B15" t="s">
        <v>46</v>
      </c>
      <c r="C15" t="s">
        <v>0</v>
      </c>
      <c r="D15" t="s">
        <v>34</v>
      </c>
      <c r="E15" t="s">
        <v>0</v>
      </c>
      <c r="F15" s="10">
        <f>TODAY()+17</f>
        <v>44784.56360314815</v>
      </c>
      <c r="G15" s="10">
        <f>TODAY()+17</f>
        <v>44784.56360314815</v>
      </c>
      <c r="H15" t="s">
        <v>0</v>
      </c>
      <c r="I15">
        <v>0</v>
      </c>
      <c r="J15">
        <v>0</v>
      </c>
      <c r="K15">
        <v>0</v>
      </c>
      <c r="L15">
        <v>0</v>
      </c>
      <c r="M15" t="s">
        <v>28</v>
      </c>
      <c r="N15" t="s">
        <v>36</v>
      </c>
      <c r="O15" t="s">
        <v>0</v>
      </c>
      <c r="P15" t="s">
        <v>44</v>
      </c>
      <c r="Q15">
        <v>0</v>
      </c>
      <c r="R15">
        <v>0</v>
      </c>
    </row>
    <row r="16" spans="1:18" x14ac:dyDescent="0.25">
      <c r="A16" s="6" t="s">
        <v>0</v>
      </c>
      <c r="B16" s="7" t="s">
        <v>47</v>
      </c>
      <c r="C16" s="7" t="s">
        <v>48</v>
      </c>
      <c r="D16" s="7"/>
      <c r="E16" s="7" t="s">
        <v>0</v>
      </c>
      <c r="F16" s="8">
        <f>TODAY()+17</f>
        <v>44784.56360314815</v>
      </c>
      <c r="G16" s="8">
        <f>TODAY()+24</f>
        <v>44791.56360314815</v>
      </c>
      <c r="H16" s="7" t="s">
        <v>0</v>
      </c>
      <c r="I16" s="7">
        <v>22</v>
      </c>
      <c r="J16" s="7">
        <v>40</v>
      </c>
      <c r="K16" s="7">
        <v>0</v>
      </c>
      <c r="L16" s="7">
        <v>0</v>
      </c>
      <c r="M16" s="7" t="s">
        <v>0</v>
      </c>
      <c r="N16" s="7" t="s">
        <v>0</v>
      </c>
      <c r="O16" s="7" t="s">
        <v>0</v>
      </c>
      <c r="P16" s="7" t="s">
        <v>37</v>
      </c>
      <c r="Q16" s="7">
        <v>0</v>
      </c>
      <c r="R16" s="7">
        <v>0</v>
      </c>
    </row>
    <row r="17" spans="1:18" x14ac:dyDescent="0.25">
      <c r="A17" s="12" t="s">
        <v>0</v>
      </c>
      <c r="B17" t="s">
        <v>49</v>
      </c>
      <c r="C17" t="s">
        <v>0</v>
      </c>
      <c r="D17" t="s">
        <v>50</v>
      </c>
      <c r="E17" t="s">
        <v>0</v>
      </c>
      <c r="F17" s="10">
        <f>TODAY()+17</f>
        <v>44784.56360314815</v>
      </c>
      <c r="G17" s="10">
        <f>TODAY()+21</f>
        <v>44788.56360314815</v>
      </c>
      <c r="H17" t="s">
        <v>0</v>
      </c>
      <c r="I17">
        <v>0</v>
      </c>
      <c r="J17">
        <v>40</v>
      </c>
      <c r="K17">
        <v>0</v>
      </c>
      <c r="L17">
        <v>0</v>
      </c>
      <c r="M17" t="s">
        <v>28</v>
      </c>
      <c r="N17" t="s">
        <v>29</v>
      </c>
      <c r="O17" t="s">
        <v>0</v>
      </c>
      <c r="P17" t="s">
        <v>0</v>
      </c>
      <c r="Q17">
        <v>0</v>
      </c>
      <c r="R17">
        <v>0</v>
      </c>
    </row>
    <row r="18" spans="1:18" x14ac:dyDescent="0.25">
      <c r="A18" s="12" t="s">
        <v>0</v>
      </c>
      <c r="B18" t="s">
        <v>51</v>
      </c>
      <c r="C18" t="s">
        <v>0</v>
      </c>
      <c r="D18" t="s">
        <v>52</v>
      </c>
      <c r="E18" t="s">
        <v>0</v>
      </c>
      <c r="F18" s="10">
        <f>TODAY()+18</f>
        <v>44785.56360314815</v>
      </c>
      <c r="G18" s="10">
        <f>TODAY()+21</f>
        <v>44788.56360314815</v>
      </c>
      <c r="H18" t="s">
        <v>0</v>
      </c>
      <c r="I18">
        <v>50</v>
      </c>
      <c r="J18">
        <v>32</v>
      </c>
      <c r="K18">
        <v>0</v>
      </c>
      <c r="L18">
        <v>0</v>
      </c>
      <c r="M18" t="s">
        <v>24</v>
      </c>
      <c r="N18" t="s">
        <v>36</v>
      </c>
      <c r="O18" t="s">
        <v>0</v>
      </c>
      <c r="P18" t="s">
        <v>0</v>
      </c>
      <c r="Q18">
        <v>0</v>
      </c>
      <c r="R18">
        <v>0</v>
      </c>
    </row>
    <row r="19" spans="1:18" x14ac:dyDescent="0.25">
      <c r="A19" s="11" t="s">
        <v>0</v>
      </c>
      <c r="B19" t="s">
        <v>53</v>
      </c>
      <c r="C19" t="s">
        <v>0</v>
      </c>
      <c r="D19" t="s">
        <v>34</v>
      </c>
      <c r="E19" t="s">
        <v>0</v>
      </c>
      <c r="F19" s="10">
        <f>TODAY()+24</f>
        <v>44791.56360314815</v>
      </c>
      <c r="G19" s="10">
        <f>TODAY()+24</f>
        <v>44791.56360314815</v>
      </c>
      <c r="H19" t="s">
        <v>0</v>
      </c>
      <c r="I19">
        <v>0</v>
      </c>
      <c r="J19">
        <v>0</v>
      </c>
      <c r="K19">
        <v>0</v>
      </c>
      <c r="L19">
        <v>0</v>
      </c>
      <c r="M19" t="s">
        <v>28</v>
      </c>
      <c r="N19" t="s">
        <v>29</v>
      </c>
      <c r="O19" t="s">
        <v>0</v>
      </c>
      <c r="P19" t="s">
        <v>51</v>
      </c>
      <c r="Q19">
        <v>0</v>
      </c>
      <c r="R19">
        <v>0</v>
      </c>
    </row>
    <row r="20" spans="1:18" x14ac:dyDescent="0.25">
      <c r="A20" s="6" t="s">
        <v>0</v>
      </c>
      <c r="B20" s="7" t="s">
        <v>54</v>
      </c>
      <c r="C20" s="7" t="s">
        <v>55</v>
      </c>
      <c r="D20" s="7"/>
      <c r="E20" s="7" t="s">
        <v>0</v>
      </c>
      <c r="F20" s="8">
        <f>TODAY()+24</f>
        <v>44791.56360314815</v>
      </c>
      <c r="G20" s="8">
        <f>TODAY()+31</f>
        <v>44798.56360314815</v>
      </c>
      <c r="H20" s="7" t="s">
        <v>0</v>
      </c>
      <c r="I20" s="7">
        <v>50</v>
      </c>
      <c r="J20" s="7">
        <v>48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 t="s">
        <v>47</v>
      </c>
      <c r="Q20" s="7">
        <v>0</v>
      </c>
      <c r="R20" s="7">
        <v>0</v>
      </c>
    </row>
    <row r="21" spans="1:18" x14ac:dyDescent="0.25">
      <c r="A21" s="12" t="s">
        <v>0</v>
      </c>
      <c r="B21" t="s">
        <v>56</v>
      </c>
      <c r="C21" t="s">
        <v>0</v>
      </c>
      <c r="D21" t="s">
        <v>57</v>
      </c>
      <c r="E21" t="s">
        <v>0</v>
      </c>
      <c r="F21" s="10">
        <f>TODAY()+24</f>
        <v>44791.56360314815</v>
      </c>
      <c r="G21" s="10">
        <f>TODAY()+28</f>
        <v>44795.56360314815</v>
      </c>
      <c r="H21" t="s">
        <v>0</v>
      </c>
      <c r="I21">
        <v>100</v>
      </c>
      <c r="J21">
        <v>40</v>
      </c>
      <c r="K21">
        <v>0</v>
      </c>
      <c r="L21">
        <v>0</v>
      </c>
      <c r="M21" t="s">
        <v>35</v>
      </c>
      <c r="N21" t="s">
        <v>36</v>
      </c>
      <c r="O21" t="s">
        <v>0</v>
      </c>
      <c r="P21" t="s">
        <v>0</v>
      </c>
      <c r="Q21">
        <v>0</v>
      </c>
      <c r="R21">
        <v>0</v>
      </c>
    </row>
    <row r="22" spans="1:18" x14ac:dyDescent="0.25">
      <c r="A22" s="12" t="s">
        <v>0</v>
      </c>
      <c r="B22" t="s">
        <v>58</v>
      </c>
      <c r="C22" t="s">
        <v>0</v>
      </c>
      <c r="D22" t="s">
        <v>59</v>
      </c>
      <c r="E22" t="s">
        <v>0</v>
      </c>
      <c r="F22" s="10">
        <f>TODAY()+25</f>
        <v>44792.56360314815</v>
      </c>
      <c r="G22" s="10">
        <f>TODAY()+28</f>
        <v>44795.56360314815</v>
      </c>
      <c r="H22" t="s">
        <v>0</v>
      </c>
      <c r="I22">
        <v>0</v>
      </c>
      <c r="J22">
        <v>32</v>
      </c>
      <c r="K22">
        <v>0</v>
      </c>
      <c r="L22">
        <v>0</v>
      </c>
      <c r="M22" t="s">
        <v>28</v>
      </c>
      <c r="N22" t="s">
        <v>29</v>
      </c>
      <c r="O22" t="s">
        <v>0</v>
      </c>
      <c r="P22" t="s">
        <v>0</v>
      </c>
      <c r="Q22">
        <v>0</v>
      </c>
      <c r="R22">
        <v>0</v>
      </c>
    </row>
    <row r="23" spans="1:18" x14ac:dyDescent="0.25">
      <c r="A23" s="12" t="s">
        <v>0</v>
      </c>
      <c r="B23" t="s">
        <v>60</v>
      </c>
      <c r="C23" t="s">
        <v>0</v>
      </c>
      <c r="D23" t="s">
        <v>61</v>
      </c>
      <c r="E23" t="s">
        <v>0</v>
      </c>
      <c r="F23" s="10">
        <f>TODAY()+26</f>
        <v>44793.56360314815</v>
      </c>
      <c r="G23" s="10">
        <f>TODAY()+31</f>
        <v>44798.56360314815</v>
      </c>
      <c r="H23" t="s">
        <v>0</v>
      </c>
      <c r="I23">
        <v>0</v>
      </c>
      <c r="J23">
        <v>32</v>
      </c>
      <c r="K23">
        <v>0</v>
      </c>
      <c r="L23">
        <v>0</v>
      </c>
      <c r="M23" t="s">
        <v>28</v>
      </c>
      <c r="N23" t="s">
        <v>29</v>
      </c>
      <c r="O23" t="s">
        <v>0</v>
      </c>
      <c r="P23" t="s">
        <v>0</v>
      </c>
      <c r="Q23">
        <v>0</v>
      </c>
      <c r="R23">
        <v>0</v>
      </c>
    </row>
    <row r="24" spans="1:18" x14ac:dyDescent="0.25">
      <c r="A24" s="12" t="s">
        <v>0</v>
      </c>
      <c r="B24" t="s">
        <v>62</v>
      </c>
      <c r="C24" t="s">
        <v>0</v>
      </c>
      <c r="D24" t="s">
        <v>63</v>
      </c>
      <c r="E24" t="s">
        <v>0</v>
      </c>
      <c r="F24" s="10">
        <f>TODAY()+27</f>
        <v>44794.56360314815</v>
      </c>
      <c r="G24" s="10">
        <f>TODAY()+31</f>
        <v>44798.56360314815</v>
      </c>
      <c r="H24" t="s">
        <v>0</v>
      </c>
      <c r="I24">
        <v>100</v>
      </c>
      <c r="J24">
        <v>24</v>
      </c>
      <c r="K24">
        <v>0</v>
      </c>
      <c r="L24">
        <v>0</v>
      </c>
      <c r="M24" t="s">
        <v>32</v>
      </c>
      <c r="N24" t="s">
        <v>29</v>
      </c>
      <c r="O24" t="s">
        <v>0</v>
      </c>
      <c r="P24" t="s">
        <v>0</v>
      </c>
      <c r="Q24">
        <v>0</v>
      </c>
      <c r="R24">
        <v>0</v>
      </c>
    </row>
    <row r="25" spans="1:18" x14ac:dyDescent="0.25">
      <c r="A25" s="11" t="s">
        <v>0</v>
      </c>
      <c r="B25" t="s">
        <v>64</v>
      </c>
      <c r="C25" t="s">
        <v>0</v>
      </c>
      <c r="D25" t="s">
        <v>34</v>
      </c>
      <c r="E25" t="s">
        <v>0</v>
      </c>
      <c r="F25" s="10">
        <f>TODAY()+24</f>
        <v>44791.56360314815</v>
      </c>
      <c r="G25" s="10">
        <f>TODAY()+24</f>
        <v>44791.56360314815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28</v>
      </c>
      <c r="N25" t="s">
        <v>29</v>
      </c>
      <c r="O25" t="s">
        <v>0</v>
      </c>
      <c r="P25" t="s">
        <v>0</v>
      </c>
      <c r="Q25">
        <v>0</v>
      </c>
      <c r="R25">
        <v>0</v>
      </c>
    </row>
    <row r="26" spans="1:18" x14ac:dyDescent="0.25">
      <c r="A26" s="6" t="s">
        <v>0</v>
      </c>
      <c r="B26" s="7" t="s">
        <v>65</v>
      </c>
      <c r="C26" s="7" t="s">
        <v>66</v>
      </c>
      <c r="D26" s="7"/>
      <c r="E26" s="7" t="s">
        <v>0</v>
      </c>
      <c r="F26" s="8">
        <f>TODAY()+32</f>
        <v>44799.56360314815</v>
      </c>
      <c r="G26" s="8">
        <f>TODAY()+48</f>
        <v>44815.56360314815</v>
      </c>
      <c r="H26" s="7" t="s">
        <v>0</v>
      </c>
      <c r="I26" s="7">
        <v>0</v>
      </c>
      <c r="J26" s="7">
        <v>104</v>
      </c>
      <c r="K26" s="7">
        <v>0</v>
      </c>
      <c r="L26" s="7">
        <v>0</v>
      </c>
      <c r="M26" s="7" t="s">
        <v>0</v>
      </c>
      <c r="N26" s="7" t="s">
        <v>0</v>
      </c>
      <c r="O26" s="7" t="s">
        <v>0</v>
      </c>
      <c r="P26" s="7" t="s">
        <v>54</v>
      </c>
      <c r="Q26" s="7">
        <v>0</v>
      </c>
      <c r="R26" s="7">
        <v>0</v>
      </c>
    </row>
    <row r="27" spans="1:18" x14ac:dyDescent="0.25">
      <c r="A27" s="12" t="s">
        <v>0</v>
      </c>
      <c r="B27" t="s">
        <v>67</v>
      </c>
      <c r="C27" t="s">
        <v>0</v>
      </c>
      <c r="D27" t="s">
        <v>68</v>
      </c>
      <c r="E27" t="s">
        <v>0</v>
      </c>
      <c r="F27" s="10">
        <f>TODAY()+32</f>
        <v>44799.563603159724</v>
      </c>
      <c r="G27" s="10">
        <f>TODAY()+38</f>
        <v>44805.563603159724</v>
      </c>
      <c r="H27" t="s">
        <v>0</v>
      </c>
      <c r="I27">
        <v>0</v>
      </c>
      <c r="J27">
        <v>40</v>
      </c>
      <c r="K27">
        <v>0</v>
      </c>
      <c r="L27">
        <v>0</v>
      </c>
      <c r="M27" t="s">
        <v>28</v>
      </c>
      <c r="N27" t="s">
        <v>29</v>
      </c>
      <c r="O27" t="s">
        <v>0</v>
      </c>
      <c r="P27" t="s">
        <v>0</v>
      </c>
      <c r="Q27">
        <v>0</v>
      </c>
      <c r="R27">
        <v>0</v>
      </c>
    </row>
    <row r="28" spans="1:18" x14ac:dyDescent="0.25">
      <c r="A28" s="12" t="s">
        <v>0</v>
      </c>
      <c r="B28" t="s">
        <v>69</v>
      </c>
      <c r="C28" t="s">
        <v>0</v>
      </c>
      <c r="D28" t="s">
        <v>70</v>
      </c>
      <c r="E28" t="s">
        <v>0</v>
      </c>
      <c r="F28" s="10">
        <f>TODAY()+35</f>
        <v>44802.563603159724</v>
      </c>
      <c r="G28" s="10">
        <f>TODAY()+39</f>
        <v>44806.563603159724</v>
      </c>
      <c r="H28" t="s">
        <v>0</v>
      </c>
      <c r="I28">
        <v>0</v>
      </c>
      <c r="J28">
        <v>24</v>
      </c>
      <c r="K28">
        <v>0</v>
      </c>
      <c r="L28">
        <v>0</v>
      </c>
      <c r="M28" t="s">
        <v>28</v>
      </c>
      <c r="N28" t="s">
        <v>29</v>
      </c>
      <c r="O28" t="s">
        <v>0</v>
      </c>
      <c r="P28" t="s">
        <v>0</v>
      </c>
      <c r="Q28">
        <v>0</v>
      </c>
      <c r="R28">
        <v>0</v>
      </c>
    </row>
    <row r="29" spans="1:18" x14ac:dyDescent="0.25">
      <c r="A29" s="12" t="s">
        <v>0</v>
      </c>
      <c r="B29" t="s">
        <v>71</v>
      </c>
      <c r="C29" t="s">
        <v>0</v>
      </c>
      <c r="D29" t="s">
        <v>72</v>
      </c>
      <c r="E29" t="s">
        <v>0</v>
      </c>
      <c r="F29" s="10">
        <f>TODAY()+38</f>
        <v>44805.563603159724</v>
      </c>
      <c r="G29" s="10">
        <f>TODAY()+41</f>
        <v>44808.563603159724</v>
      </c>
      <c r="H29" t="s">
        <v>0</v>
      </c>
      <c r="I29">
        <v>0</v>
      </c>
      <c r="J29">
        <v>32</v>
      </c>
      <c r="K29">
        <v>0</v>
      </c>
      <c r="L29">
        <v>0</v>
      </c>
      <c r="M29" t="s">
        <v>28</v>
      </c>
      <c r="N29" t="s">
        <v>29</v>
      </c>
      <c r="O29" t="s">
        <v>0</v>
      </c>
      <c r="P29" t="s">
        <v>0</v>
      </c>
      <c r="Q29">
        <v>0</v>
      </c>
      <c r="R29">
        <v>0</v>
      </c>
    </row>
    <row r="30" spans="1:18" x14ac:dyDescent="0.25">
      <c r="A30" s="12" t="s">
        <v>0</v>
      </c>
      <c r="B30" t="s">
        <v>73</v>
      </c>
      <c r="C30" t="s">
        <v>0</v>
      </c>
      <c r="D30" t="s">
        <v>74</v>
      </c>
      <c r="E30" t="s">
        <v>0</v>
      </c>
      <c r="F30" s="10">
        <f>TODAY()+32</f>
        <v>44799.563603159724</v>
      </c>
      <c r="G30" s="10">
        <f>TODAY()+38</f>
        <v>44805.563603159724</v>
      </c>
      <c r="H30" t="s">
        <v>0</v>
      </c>
      <c r="I30">
        <v>0</v>
      </c>
      <c r="J30">
        <v>40</v>
      </c>
      <c r="K30">
        <v>0</v>
      </c>
      <c r="L30">
        <v>0</v>
      </c>
      <c r="M30" t="s">
        <v>28</v>
      </c>
      <c r="N30" t="s">
        <v>29</v>
      </c>
      <c r="O30" t="s">
        <v>0</v>
      </c>
      <c r="P30" t="s">
        <v>67</v>
      </c>
      <c r="Q30">
        <v>0</v>
      </c>
      <c r="R30">
        <v>0</v>
      </c>
    </row>
    <row r="31" spans="1:18" x14ac:dyDescent="0.25">
      <c r="A31" s="12" t="s">
        <v>0</v>
      </c>
      <c r="B31" t="s">
        <v>75</v>
      </c>
      <c r="C31" t="s">
        <v>0</v>
      </c>
      <c r="D31" t="s">
        <v>76</v>
      </c>
      <c r="E31" t="s">
        <v>0</v>
      </c>
      <c r="F31" s="10">
        <f>TODAY()+39</f>
        <v>44806.563603159724</v>
      </c>
      <c r="G31" s="10">
        <f>TODAY()+42</f>
        <v>44809.563603159724</v>
      </c>
      <c r="H31" t="s">
        <v>0</v>
      </c>
      <c r="I31">
        <v>0</v>
      </c>
      <c r="J31">
        <v>32</v>
      </c>
      <c r="K31">
        <v>0</v>
      </c>
      <c r="L31">
        <v>0</v>
      </c>
      <c r="M31" t="s">
        <v>28</v>
      </c>
      <c r="N31" t="s">
        <v>29</v>
      </c>
      <c r="O31" t="s">
        <v>0</v>
      </c>
      <c r="P31" t="s">
        <v>0</v>
      </c>
      <c r="Q31">
        <v>0</v>
      </c>
      <c r="R31">
        <v>0</v>
      </c>
    </row>
    <row r="32" spans="1:18" x14ac:dyDescent="0.25">
      <c r="A32" s="12" t="s">
        <v>0</v>
      </c>
      <c r="B32" t="s">
        <v>77</v>
      </c>
      <c r="C32" t="s">
        <v>0</v>
      </c>
      <c r="D32" t="s">
        <v>78</v>
      </c>
      <c r="E32" t="s">
        <v>0</v>
      </c>
      <c r="F32" s="10">
        <f>TODAY()+40</f>
        <v>44807.563603159724</v>
      </c>
      <c r="G32" s="10">
        <f>TODAY()+42</f>
        <v>44809.563603159724</v>
      </c>
      <c r="H32" t="s">
        <v>0</v>
      </c>
      <c r="I32">
        <v>0</v>
      </c>
      <c r="J32">
        <v>24</v>
      </c>
      <c r="K32">
        <v>0</v>
      </c>
      <c r="L32">
        <v>0</v>
      </c>
      <c r="M32" t="s">
        <v>28</v>
      </c>
      <c r="N32" t="s">
        <v>29</v>
      </c>
      <c r="O32" t="s">
        <v>0</v>
      </c>
      <c r="P32" t="s">
        <v>0</v>
      </c>
      <c r="Q32">
        <v>0</v>
      </c>
      <c r="R32">
        <v>0</v>
      </c>
    </row>
    <row r="33" spans="1:18" x14ac:dyDescent="0.25">
      <c r="A33" s="12" t="s">
        <v>0</v>
      </c>
      <c r="B33" t="s">
        <v>79</v>
      </c>
      <c r="C33" t="s">
        <v>0</v>
      </c>
      <c r="D33" t="s">
        <v>80</v>
      </c>
      <c r="E33" t="s">
        <v>0</v>
      </c>
      <c r="F33" s="10">
        <f>TODAY()+41</f>
        <v>44808.563603159724</v>
      </c>
      <c r="G33" s="10">
        <f>TODAY()+46</f>
        <v>44813.563603159724</v>
      </c>
      <c r="H33" t="s">
        <v>0</v>
      </c>
      <c r="I33">
        <v>0</v>
      </c>
      <c r="J33">
        <v>32</v>
      </c>
      <c r="K33">
        <v>0</v>
      </c>
      <c r="L33">
        <v>0</v>
      </c>
      <c r="M33" t="s">
        <v>28</v>
      </c>
      <c r="N33" t="s">
        <v>29</v>
      </c>
      <c r="O33" t="s">
        <v>0</v>
      </c>
      <c r="P33" t="s">
        <v>0</v>
      </c>
      <c r="Q33">
        <v>0</v>
      </c>
      <c r="R33">
        <v>0</v>
      </c>
    </row>
    <row r="34" spans="1:18" x14ac:dyDescent="0.25">
      <c r="A34" s="12" t="s">
        <v>0</v>
      </c>
      <c r="B34" t="s">
        <v>81</v>
      </c>
      <c r="C34" t="s">
        <v>0</v>
      </c>
      <c r="D34" t="s">
        <v>82</v>
      </c>
      <c r="E34" t="s">
        <v>0</v>
      </c>
      <c r="F34" s="10">
        <f>TODAY()+46</f>
        <v>44813.563603159724</v>
      </c>
      <c r="G34" s="10">
        <f>TODAY()+48</f>
        <v>44815.563603159724</v>
      </c>
      <c r="H34" t="s">
        <v>0</v>
      </c>
      <c r="I34">
        <v>0</v>
      </c>
      <c r="J34">
        <v>24</v>
      </c>
      <c r="K34">
        <v>0</v>
      </c>
      <c r="L34">
        <v>0</v>
      </c>
      <c r="M34" t="s">
        <v>28</v>
      </c>
      <c r="N34" t="s">
        <v>29</v>
      </c>
      <c r="O34" t="s">
        <v>0</v>
      </c>
      <c r="P34" t="s">
        <v>0</v>
      </c>
      <c r="Q34">
        <v>0</v>
      </c>
      <c r="R34">
        <v>0</v>
      </c>
    </row>
    <row r="35" spans="1:18" x14ac:dyDescent="0.25">
      <c r="A35" s="11" t="s">
        <v>0</v>
      </c>
      <c r="B35" t="s">
        <v>83</v>
      </c>
      <c r="C35" t="s">
        <v>0</v>
      </c>
      <c r="D35" t="s">
        <v>34</v>
      </c>
      <c r="E35" t="s">
        <v>0</v>
      </c>
      <c r="F35" s="10">
        <f>TODAY()+32</f>
        <v>44799.563603159724</v>
      </c>
      <c r="G35" s="10">
        <f>TODAY()+32</f>
        <v>44799.563603159724</v>
      </c>
      <c r="H35" t="s">
        <v>0</v>
      </c>
      <c r="I35">
        <v>0</v>
      </c>
      <c r="J35">
        <v>0</v>
      </c>
      <c r="K35">
        <v>0</v>
      </c>
      <c r="L35">
        <v>0</v>
      </c>
      <c r="M35" t="s">
        <v>28</v>
      </c>
      <c r="N35" t="s">
        <v>29</v>
      </c>
      <c r="O35" t="s">
        <v>0</v>
      </c>
      <c r="P35" t="s">
        <v>0</v>
      </c>
      <c r="Q35">
        <v>0</v>
      </c>
      <c r="R35">
        <v>0</v>
      </c>
    </row>
    <row r="36" spans="1:18" x14ac:dyDescent="0.25">
      <c r="A36" s="6" t="s">
        <v>0</v>
      </c>
      <c r="B36" s="7" t="s">
        <v>84</v>
      </c>
      <c r="C36" s="7" t="s">
        <v>85</v>
      </c>
      <c r="D36" s="7"/>
      <c r="E36" s="7" t="s">
        <v>0</v>
      </c>
      <c r="F36" s="8">
        <f>TODAY()+49</f>
        <v>44816.563603159724</v>
      </c>
      <c r="G36" s="8">
        <f>TODAY()+63</f>
        <v>44830.563603159724</v>
      </c>
      <c r="H36" s="7" t="s">
        <v>0</v>
      </c>
      <c r="I36" s="7">
        <v>0</v>
      </c>
      <c r="J36" s="7">
        <v>88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 t="s">
        <v>65</v>
      </c>
      <c r="Q36" s="7">
        <v>0</v>
      </c>
      <c r="R36" s="7">
        <v>0</v>
      </c>
    </row>
    <row r="37" spans="1:18" x14ac:dyDescent="0.25">
      <c r="A37" s="12" t="s">
        <v>0</v>
      </c>
      <c r="B37" t="s">
        <v>86</v>
      </c>
      <c r="C37" t="s">
        <v>0</v>
      </c>
      <c r="D37" t="s">
        <v>87</v>
      </c>
      <c r="E37" t="s">
        <v>0</v>
      </c>
      <c r="F37" s="10">
        <f>TODAY()+49</f>
        <v>44816.563603159724</v>
      </c>
      <c r="G37" s="10">
        <f>TODAY()+53</f>
        <v>44820.563603159724</v>
      </c>
      <c r="H37" t="s">
        <v>0</v>
      </c>
      <c r="I37">
        <v>0</v>
      </c>
      <c r="J37">
        <v>24</v>
      </c>
      <c r="K37">
        <v>0</v>
      </c>
      <c r="L37">
        <v>0</v>
      </c>
      <c r="M37" t="s">
        <v>28</v>
      </c>
      <c r="N37" t="s">
        <v>29</v>
      </c>
      <c r="O37" t="s">
        <v>0</v>
      </c>
      <c r="P37" t="s">
        <v>0</v>
      </c>
      <c r="Q37">
        <v>0</v>
      </c>
      <c r="R37">
        <v>0</v>
      </c>
    </row>
    <row r="38" spans="1:18" x14ac:dyDescent="0.25">
      <c r="A38" s="12" t="s">
        <v>0</v>
      </c>
      <c r="B38" t="s">
        <v>88</v>
      </c>
      <c r="C38" t="s">
        <v>0</v>
      </c>
      <c r="D38" t="s">
        <v>89</v>
      </c>
      <c r="E38" t="s">
        <v>0</v>
      </c>
      <c r="F38" s="10">
        <f>TODAY()+52</f>
        <v>44819.563603159724</v>
      </c>
      <c r="G38" s="10">
        <f>TODAY()+56</f>
        <v>44823.563603159724</v>
      </c>
      <c r="H38" t="s">
        <v>0</v>
      </c>
      <c r="I38">
        <v>0</v>
      </c>
      <c r="J38">
        <v>40</v>
      </c>
      <c r="K38">
        <v>0</v>
      </c>
      <c r="L38">
        <v>0</v>
      </c>
      <c r="M38" t="s">
        <v>28</v>
      </c>
      <c r="N38" t="s">
        <v>29</v>
      </c>
      <c r="O38" t="s">
        <v>0</v>
      </c>
      <c r="P38" t="s">
        <v>0</v>
      </c>
      <c r="Q38">
        <v>0</v>
      </c>
      <c r="R38">
        <v>0</v>
      </c>
    </row>
    <row r="39" spans="1:18" x14ac:dyDescent="0.25">
      <c r="A39" s="12" t="s">
        <v>0</v>
      </c>
      <c r="B39" t="s">
        <v>90</v>
      </c>
      <c r="C39" t="s">
        <v>0</v>
      </c>
      <c r="D39" t="s">
        <v>91</v>
      </c>
      <c r="E39" t="s">
        <v>0</v>
      </c>
      <c r="F39" s="10">
        <f>TODAY()+53</f>
        <v>44820.563603159724</v>
      </c>
      <c r="G39" s="10">
        <f>TODAY()+60</f>
        <v>44827.563603159724</v>
      </c>
      <c r="H39" t="s">
        <v>0</v>
      </c>
      <c r="I39">
        <v>0</v>
      </c>
      <c r="J39">
        <v>48</v>
      </c>
      <c r="K39">
        <v>0</v>
      </c>
      <c r="L39">
        <v>0</v>
      </c>
      <c r="M39" t="s">
        <v>28</v>
      </c>
      <c r="N39" t="s">
        <v>29</v>
      </c>
      <c r="O39" t="s">
        <v>0</v>
      </c>
      <c r="P39" t="s">
        <v>0</v>
      </c>
      <c r="Q39">
        <v>0</v>
      </c>
      <c r="R39">
        <v>0</v>
      </c>
    </row>
    <row r="40" spans="1:18" x14ac:dyDescent="0.25">
      <c r="A40" s="12" t="s">
        <v>0</v>
      </c>
      <c r="B40" t="s">
        <v>92</v>
      </c>
      <c r="C40" t="s">
        <v>0</v>
      </c>
      <c r="D40" t="s">
        <v>93</v>
      </c>
      <c r="E40" t="s">
        <v>0</v>
      </c>
      <c r="F40" s="10">
        <f>TODAY()+55</f>
        <v>44822.563603159724</v>
      </c>
      <c r="G40" s="10">
        <f>TODAY()+60</f>
        <v>44827.563603159724</v>
      </c>
      <c r="H40" t="s">
        <v>0</v>
      </c>
      <c r="I40">
        <v>0</v>
      </c>
      <c r="J40">
        <v>32</v>
      </c>
      <c r="K40">
        <v>0</v>
      </c>
      <c r="L40">
        <v>0</v>
      </c>
      <c r="M40" t="s">
        <v>28</v>
      </c>
      <c r="N40" t="s">
        <v>29</v>
      </c>
      <c r="O40" t="s">
        <v>0</v>
      </c>
      <c r="P40" t="s">
        <v>0</v>
      </c>
      <c r="Q40">
        <v>0</v>
      </c>
      <c r="R40">
        <v>0</v>
      </c>
    </row>
    <row r="41" spans="1:18" x14ac:dyDescent="0.25">
      <c r="A41" s="12" t="s">
        <v>0</v>
      </c>
      <c r="B41" t="s">
        <v>94</v>
      </c>
      <c r="C41" t="s">
        <v>0</v>
      </c>
      <c r="D41" t="s">
        <v>95</v>
      </c>
      <c r="E41" t="s">
        <v>0</v>
      </c>
      <c r="F41" s="10">
        <f>TODAY()+59</f>
        <v>44826.563603159724</v>
      </c>
      <c r="G41" s="10">
        <f>TODAY()+61</f>
        <v>44828.563603159724</v>
      </c>
      <c r="H41" t="s">
        <v>0</v>
      </c>
      <c r="I41">
        <v>0</v>
      </c>
      <c r="J41">
        <v>24</v>
      </c>
      <c r="K41">
        <v>0</v>
      </c>
      <c r="L41">
        <v>0</v>
      </c>
      <c r="M41" t="s">
        <v>28</v>
      </c>
      <c r="N41" t="s">
        <v>29</v>
      </c>
      <c r="O41" t="s">
        <v>0</v>
      </c>
      <c r="P41" t="s">
        <v>0</v>
      </c>
      <c r="Q41">
        <v>0</v>
      </c>
      <c r="R41">
        <v>0</v>
      </c>
    </row>
    <row r="42" spans="1:18" x14ac:dyDescent="0.25">
      <c r="A42" s="12" t="s">
        <v>0</v>
      </c>
      <c r="B42" t="s">
        <v>96</v>
      </c>
      <c r="C42" t="s">
        <v>0</v>
      </c>
      <c r="D42" t="s">
        <v>97</v>
      </c>
      <c r="E42" t="s">
        <v>0</v>
      </c>
      <c r="F42" s="10">
        <f>TODAY()+60</f>
        <v>44827.563603159724</v>
      </c>
      <c r="G42" s="10">
        <f>TODAY()+63</f>
        <v>44830.563603159724</v>
      </c>
      <c r="H42" t="s">
        <v>0</v>
      </c>
      <c r="I42">
        <v>0</v>
      </c>
      <c r="J42">
        <v>32</v>
      </c>
      <c r="K42">
        <v>0</v>
      </c>
      <c r="L42">
        <v>0</v>
      </c>
      <c r="M42" t="s">
        <v>28</v>
      </c>
      <c r="N42" t="s">
        <v>29</v>
      </c>
      <c r="O42" t="s">
        <v>0</v>
      </c>
      <c r="P42" t="s">
        <v>0</v>
      </c>
      <c r="Q42">
        <v>0</v>
      </c>
      <c r="R42">
        <v>0</v>
      </c>
    </row>
    <row r="43" spans="1:18" x14ac:dyDescent="0.25">
      <c r="A43" s="11" t="s">
        <v>0</v>
      </c>
      <c r="B43" t="s">
        <v>98</v>
      </c>
      <c r="C43" t="s">
        <v>0</v>
      </c>
      <c r="D43" t="s">
        <v>34</v>
      </c>
      <c r="E43" t="s">
        <v>0</v>
      </c>
      <c r="F43" s="10">
        <f>TODAY()+49</f>
        <v>44816.563603159724</v>
      </c>
      <c r="G43" s="10">
        <f>TODAY()+49</f>
        <v>44816.563603159724</v>
      </c>
      <c r="H43" t="s">
        <v>0</v>
      </c>
      <c r="I43">
        <v>0</v>
      </c>
      <c r="J43">
        <v>0</v>
      </c>
      <c r="K43">
        <v>0</v>
      </c>
      <c r="L43">
        <v>0</v>
      </c>
      <c r="M43" t="s">
        <v>28</v>
      </c>
      <c r="N43" t="s">
        <v>29</v>
      </c>
      <c r="O43" t="s">
        <v>0</v>
      </c>
      <c r="P43" t="s">
        <v>0</v>
      </c>
      <c r="Q43">
        <v>0</v>
      </c>
      <c r="R43">
        <v>0</v>
      </c>
    </row>
    <row r="44" spans="1:18" x14ac:dyDescent="0.25">
      <c r="A44" s="6" t="s">
        <v>0</v>
      </c>
      <c r="B44" s="7" t="s">
        <v>99</v>
      </c>
      <c r="C44" s="7" t="s">
        <v>100</v>
      </c>
      <c r="D44" s="7"/>
      <c r="E44" s="7" t="s">
        <v>0</v>
      </c>
      <c r="F44" s="8">
        <f>TODAY()+66</f>
        <v>44833.563603159724</v>
      </c>
      <c r="G44" s="8">
        <f>TODAY()+70</f>
        <v>44837.563603159724</v>
      </c>
      <c r="H44" s="7" t="s">
        <v>0</v>
      </c>
      <c r="I44" s="7">
        <v>0</v>
      </c>
      <c r="J44" s="7">
        <v>40</v>
      </c>
      <c r="K44" s="7">
        <v>0</v>
      </c>
      <c r="L44" s="7">
        <v>0</v>
      </c>
      <c r="M44" s="7" t="s">
        <v>0</v>
      </c>
      <c r="N44" s="7" t="s">
        <v>0</v>
      </c>
      <c r="O44" s="7" t="s">
        <v>0</v>
      </c>
      <c r="P44" s="7" t="s">
        <v>84</v>
      </c>
      <c r="Q44" s="7">
        <v>0</v>
      </c>
      <c r="R44" s="7">
        <v>0</v>
      </c>
    </row>
    <row r="45" spans="1:18" x14ac:dyDescent="0.25">
      <c r="A45" s="12" t="s">
        <v>0</v>
      </c>
      <c r="B45" t="s">
        <v>101</v>
      </c>
      <c r="C45" t="s">
        <v>0</v>
      </c>
      <c r="D45" t="s">
        <v>102</v>
      </c>
      <c r="E45" t="s">
        <v>0</v>
      </c>
      <c r="F45" s="10">
        <f>TODAY()+66</f>
        <v>44833.563603159724</v>
      </c>
      <c r="G45" s="10">
        <f>TODAY()+70</f>
        <v>44837.563603159724</v>
      </c>
      <c r="H45" t="s">
        <v>0</v>
      </c>
      <c r="I45">
        <v>0</v>
      </c>
      <c r="J45">
        <v>40</v>
      </c>
      <c r="K45">
        <v>0</v>
      </c>
      <c r="L45">
        <v>0</v>
      </c>
      <c r="M45" t="s">
        <v>28</v>
      </c>
      <c r="N45" t="s">
        <v>29</v>
      </c>
      <c r="O45" t="s">
        <v>0</v>
      </c>
      <c r="P45" t="s">
        <v>0</v>
      </c>
      <c r="Q45">
        <v>0</v>
      </c>
      <c r="R45">
        <v>0</v>
      </c>
    </row>
    <row r="46" spans="1:18" x14ac:dyDescent="0.25">
      <c r="A46" s="12" t="s">
        <v>0</v>
      </c>
      <c r="B46" t="s">
        <v>103</v>
      </c>
      <c r="C46" t="s">
        <v>0</v>
      </c>
      <c r="D46" t="s">
        <v>78</v>
      </c>
      <c r="E46" t="s">
        <v>0</v>
      </c>
      <c r="F46" s="10">
        <f>TODAY()+67</f>
        <v>44834.563603159724</v>
      </c>
      <c r="G46" s="10">
        <f>TODAY()+70</f>
        <v>44837.563603159724</v>
      </c>
      <c r="H46" t="s">
        <v>0</v>
      </c>
      <c r="I46">
        <v>0</v>
      </c>
      <c r="J46">
        <v>32</v>
      </c>
      <c r="K46">
        <v>0</v>
      </c>
      <c r="L46">
        <v>0</v>
      </c>
      <c r="M46" t="s">
        <v>28</v>
      </c>
      <c r="N46" t="s">
        <v>29</v>
      </c>
      <c r="O46" t="s">
        <v>0</v>
      </c>
      <c r="P46" t="s">
        <v>0</v>
      </c>
      <c r="Q46">
        <v>0</v>
      </c>
      <c r="R46">
        <v>0</v>
      </c>
    </row>
    <row r="47" spans="1:18" x14ac:dyDescent="0.25">
      <c r="A47" s="12" t="s">
        <v>0</v>
      </c>
      <c r="B47" t="s">
        <v>104</v>
      </c>
      <c r="C47" t="s">
        <v>0</v>
      </c>
      <c r="D47" t="s">
        <v>105</v>
      </c>
      <c r="E47" t="s">
        <v>0</v>
      </c>
      <c r="F47" s="10">
        <f>TODAY()+68</f>
        <v>44835.563603159724</v>
      </c>
      <c r="G47" s="10">
        <f>TODAY()+70</f>
        <v>44837.563603159724</v>
      </c>
      <c r="H47" t="s">
        <v>0</v>
      </c>
      <c r="I47">
        <v>0</v>
      </c>
      <c r="J47">
        <v>24</v>
      </c>
      <c r="K47">
        <v>0</v>
      </c>
      <c r="L47">
        <v>0</v>
      </c>
      <c r="M47" t="s">
        <v>28</v>
      </c>
      <c r="N47" t="s">
        <v>29</v>
      </c>
      <c r="O47" t="s">
        <v>0</v>
      </c>
      <c r="P47" t="s">
        <v>0</v>
      </c>
      <c r="Q47">
        <v>0</v>
      </c>
      <c r="R47">
        <v>0</v>
      </c>
    </row>
    <row r="48" spans="1:18" x14ac:dyDescent="0.25">
      <c r="A48" s="11" t="s">
        <v>0</v>
      </c>
      <c r="B48" t="s">
        <v>106</v>
      </c>
      <c r="C48" t="s">
        <v>0</v>
      </c>
      <c r="D48" t="s">
        <v>34</v>
      </c>
      <c r="E48" t="s">
        <v>0</v>
      </c>
      <c r="F48" s="10">
        <f>TODAY()+66</f>
        <v>44833.563603159724</v>
      </c>
      <c r="G48" s="10">
        <f>TODAY()+66</f>
        <v>44833.563603159724</v>
      </c>
      <c r="H48" t="s">
        <v>0</v>
      </c>
      <c r="I48">
        <v>0</v>
      </c>
      <c r="J48">
        <v>0</v>
      </c>
      <c r="K48">
        <v>0</v>
      </c>
      <c r="L48">
        <v>0</v>
      </c>
      <c r="M48" t="s">
        <v>28</v>
      </c>
      <c r="N48" t="s">
        <v>29</v>
      </c>
      <c r="O48" t="s">
        <v>0</v>
      </c>
      <c r="P48" t="s">
        <v>0</v>
      </c>
      <c r="Q48">
        <v>0</v>
      </c>
      <c r="R48">
        <v>0</v>
      </c>
    </row>
    <row r="49" spans="1:18" x14ac:dyDescent="0.25">
      <c r="A49" s="6" t="s">
        <v>0</v>
      </c>
      <c r="B49" s="7" t="s">
        <v>107</v>
      </c>
      <c r="C49" s="7" t="s">
        <v>108</v>
      </c>
      <c r="D49" s="7"/>
      <c r="E49" s="7" t="s">
        <v>0</v>
      </c>
      <c r="F49" s="8">
        <f>TODAY()+73</f>
        <v>44840.56360317129</v>
      </c>
      <c r="G49" s="8">
        <f>TODAY()+77</f>
        <v>44844.56360317129</v>
      </c>
      <c r="H49" s="7" t="s">
        <v>0</v>
      </c>
      <c r="I49" s="7">
        <v>0</v>
      </c>
      <c r="J49" s="7">
        <v>40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 t="s">
        <v>99</v>
      </c>
      <c r="Q49" s="7">
        <v>0</v>
      </c>
      <c r="R49" s="7">
        <v>0</v>
      </c>
    </row>
    <row r="50" spans="1:18" x14ac:dyDescent="0.25">
      <c r="A50" s="12" t="s">
        <v>0</v>
      </c>
      <c r="B50" t="s">
        <v>109</v>
      </c>
      <c r="C50" t="s">
        <v>0</v>
      </c>
      <c r="D50" t="s">
        <v>110</v>
      </c>
      <c r="E50" t="s">
        <v>0</v>
      </c>
      <c r="F50" s="10">
        <f>TODAY()+73</f>
        <v>44840.56360317129</v>
      </c>
      <c r="G50" s="10">
        <f>TODAY()+76</f>
        <v>44843.56360317129</v>
      </c>
      <c r="H50" t="s">
        <v>0</v>
      </c>
      <c r="I50">
        <v>0</v>
      </c>
      <c r="J50">
        <v>32</v>
      </c>
      <c r="K50">
        <v>0</v>
      </c>
      <c r="L50">
        <v>0</v>
      </c>
      <c r="M50" t="s">
        <v>28</v>
      </c>
      <c r="N50" t="s">
        <v>29</v>
      </c>
      <c r="O50" t="s">
        <v>0</v>
      </c>
      <c r="P50" t="s">
        <v>0</v>
      </c>
      <c r="Q50">
        <v>0</v>
      </c>
      <c r="R50">
        <v>0</v>
      </c>
    </row>
    <row r="51" spans="1:18" x14ac:dyDescent="0.25">
      <c r="A51" s="12" t="s">
        <v>0</v>
      </c>
      <c r="B51" t="s">
        <v>111</v>
      </c>
      <c r="C51" t="s">
        <v>0</v>
      </c>
      <c r="D51" t="s">
        <v>112</v>
      </c>
      <c r="E51" t="s">
        <v>0</v>
      </c>
      <c r="F51" s="10">
        <f>TODAY()+74</f>
        <v>44841.56360317129</v>
      </c>
      <c r="G51" s="10">
        <f>TODAY()+77</f>
        <v>44844.56360317129</v>
      </c>
      <c r="H51" t="s">
        <v>0</v>
      </c>
      <c r="I51">
        <v>0</v>
      </c>
      <c r="J51">
        <v>32</v>
      </c>
      <c r="K51">
        <v>0</v>
      </c>
      <c r="L51">
        <v>0</v>
      </c>
      <c r="M51" t="s">
        <v>28</v>
      </c>
      <c r="N51" t="s">
        <v>29</v>
      </c>
      <c r="O51" t="s">
        <v>0</v>
      </c>
      <c r="P51" t="s">
        <v>0</v>
      </c>
      <c r="Q51">
        <v>0</v>
      </c>
      <c r="R51">
        <v>0</v>
      </c>
    </row>
    <row r="52" spans="1:18" x14ac:dyDescent="0.25">
      <c r="A52" s="11" t="s">
        <v>0</v>
      </c>
      <c r="B52" t="s">
        <v>113</v>
      </c>
      <c r="C52" t="s">
        <v>0</v>
      </c>
      <c r="D52" t="s">
        <v>34</v>
      </c>
      <c r="E52" t="s">
        <v>0</v>
      </c>
      <c r="F52" s="10">
        <f>TODAY()+73</f>
        <v>44840.56360317129</v>
      </c>
      <c r="G52" s="10">
        <f>TODAY()+73</f>
        <v>44840.56360317129</v>
      </c>
      <c r="H52" t="s">
        <v>0</v>
      </c>
      <c r="I52">
        <v>0</v>
      </c>
      <c r="J52">
        <v>0</v>
      </c>
      <c r="K52">
        <v>0</v>
      </c>
      <c r="L52">
        <v>0</v>
      </c>
      <c r="M52" t="s">
        <v>28</v>
      </c>
      <c r="N52" t="s">
        <v>29</v>
      </c>
      <c r="O52" t="s">
        <v>0</v>
      </c>
      <c r="P52" t="s">
        <v>0</v>
      </c>
      <c r="Q52">
        <v>0</v>
      </c>
      <c r="R52">
        <v>0</v>
      </c>
    </row>
    <row r="53" spans="1:18" x14ac:dyDescent="0.25">
      <c r="A53" s="6" t="s">
        <v>0</v>
      </c>
      <c r="B53" s="7" t="s">
        <v>114</v>
      </c>
      <c r="C53" s="7" t="s">
        <v>115</v>
      </c>
      <c r="D53" s="7"/>
      <c r="E53" s="7" t="s">
        <v>0</v>
      </c>
      <c r="F53" s="8">
        <f>TODAY()+80</f>
        <v>44847.56360317129</v>
      </c>
      <c r="G53" s="8">
        <f>TODAY()+89</f>
        <v>44856.56360317129</v>
      </c>
      <c r="H53" s="7" t="s">
        <v>0</v>
      </c>
      <c r="I53" s="7">
        <v>0</v>
      </c>
      <c r="J53" s="7">
        <v>56</v>
      </c>
      <c r="K53" s="7">
        <v>0</v>
      </c>
      <c r="L53" s="7">
        <v>0</v>
      </c>
      <c r="M53" s="7" t="s">
        <v>0</v>
      </c>
      <c r="N53" s="7" t="s">
        <v>0</v>
      </c>
      <c r="O53" s="7" t="s">
        <v>0</v>
      </c>
      <c r="P53" s="7" t="s">
        <v>107</v>
      </c>
      <c r="Q53" s="7">
        <v>0</v>
      </c>
      <c r="R53" s="7">
        <v>0</v>
      </c>
    </row>
    <row r="54" spans="1:18" x14ac:dyDescent="0.25">
      <c r="A54" s="12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TODAY()+80</f>
        <v>44847.56360317129</v>
      </c>
      <c r="G54" s="10">
        <f>TODAY()+83</f>
        <v>44850.56360317129</v>
      </c>
      <c r="H54" t="s">
        <v>0</v>
      </c>
      <c r="I54">
        <v>0</v>
      </c>
      <c r="J54">
        <v>32</v>
      </c>
      <c r="K54">
        <v>0</v>
      </c>
      <c r="L54">
        <v>0</v>
      </c>
      <c r="M54" t="s">
        <v>28</v>
      </c>
      <c r="N54" t="s">
        <v>29</v>
      </c>
      <c r="O54" t="s">
        <v>0</v>
      </c>
      <c r="P54" t="s">
        <v>0</v>
      </c>
      <c r="Q54">
        <v>0</v>
      </c>
      <c r="R54">
        <v>0</v>
      </c>
    </row>
    <row r="55" spans="1:18" x14ac:dyDescent="0.25">
      <c r="A55" s="12" t="s">
        <v>0</v>
      </c>
      <c r="B55" t="s">
        <v>118</v>
      </c>
      <c r="C55" t="s">
        <v>0</v>
      </c>
      <c r="D55" t="s">
        <v>119</v>
      </c>
      <c r="E55" t="s">
        <v>0</v>
      </c>
      <c r="F55" s="10">
        <f>TODAY()+84</f>
        <v>44851.56360317129</v>
      </c>
      <c r="G55" s="10">
        <f>TODAY()+88</f>
        <v>44855.56360317129</v>
      </c>
      <c r="H55" t="s">
        <v>0</v>
      </c>
      <c r="I55">
        <v>0</v>
      </c>
      <c r="J55">
        <v>24</v>
      </c>
      <c r="K55">
        <v>0</v>
      </c>
      <c r="L55">
        <v>0</v>
      </c>
      <c r="M55" t="s">
        <v>28</v>
      </c>
      <c r="N55" t="s">
        <v>29</v>
      </c>
      <c r="O55" t="s">
        <v>0</v>
      </c>
      <c r="P55" t="s">
        <v>116</v>
      </c>
      <c r="Q55">
        <v>0</v>
      </c>
      <c r="R55">
        <v>0</v>
      </c>
    </row>
    <row r="56" spans="1:18" x14ac:dyDescent="0.25">
      <c r="A56" s="11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TODAY()+89</f>
        <v>44856.56360317129</v>
      </c>
      <c r="G56" s="10">
        <f>TODAY()+89</f>
        <v>44856.56360317129</v>
      </c>
      <c r="H56" t="s">
        <v>0</v>
      </c>
      <c r="I56">
        <v>0</v>
      </c>
      <c r="J56">
        <v>0</v>
      </c>
      <c r="K56">
        <v>0</v>
      </c>
      <c r="L56">
        <v>0</v>
      </c>
      <c r="M56" t="s">
        <v>28</v>
      </c>
      <c r="N56" t="s">
        <v>29</v>
      </c>
      <c r="O56" t="s">
        <v>0</v>
      </c>
      <c r="P56" t="s">
        <v>118</v>
      </c>
      <c r="Q56">
        <v>0</v>
      </c>
      <c r="R56">
        <v>0</v>
      </c>
    </row>
    <row r="57" spans="1:1" x14ac:dyDescent="0.25">
      <c r="A57" t="s">
        <v>0</v>
      </c>
    </row>
    <row r="58" spans="1:18" x14ac:dyDescent="0.25">
      <c r="A58" s="13" t="s">
        <v>122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25">
      <c r="A59" s="13" t="s">
        <v>123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mergeCells count="15">
    <mergeCell ref="A1:G3"/>
    <mergeCell ref="H2:R2"/>
    <mergeCell ref="A4:I4"/>
    <mergeCell ref="J4:R4"/>
    <mergeCell ref="C6:D6"/>
    <mergeCell ref="C11:D11"/>
    <mergeCell ref="C16:D16"/>
    <mergeCell ref="C20:D20"/>
    <mergeCell ref="C26:D26"/>
    <mergeCell ref="C36:D36"/>
    <mergeCell ref="C44:D44"/>
    <mergeCell ref="C49:D49"/>
    <mergeCell ref="C53:D53"/>
    <mergeCell ref="A58:R58"/>
    <mergeCell ref="A59:R59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Разработка ПО, 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2022-07-25T13:31:35Z</dcterms:created>
  <dcterms:modified xsi:type="dcterms:W3CDTF">2022-07-25T13:31:35Z</dcterms:modified>
</cp:coreProperties>
</file>