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Производство Продукта" state="visible" r:id="rId4"/>
  </sheets>
  <calcPr calcId="171027" fullCalcOnLoad="1"/>
</workbook>
</file>

<file path=xl/sharedStrings.xml><?xml version="1.0" encoding="utf-8"?>
<sst xmlns="http://schemas.openxmlformats.org/spreadsheetml/2006/main" count="387" uniqueCount="91">
  <si>
    <t/>
  </si>
  <si>
    <t xml:space="preserve">Cоздайте диаграмму Ганта в GanttPRO всего в несколько кликов   </t>
  </si>
  <si>
    <t>Производство Продукта</t>
  </si>
  <si>
    <t>Цвет</t>
  </si>
  <si>
    <t>Структура задач</t>
  </si>
  <si>
    <t>Наименование задач</t>
  </si>
  <si>
    <t>Исполнитель</t>
  </si>
  <si>
    <t>Дата начала</t>
  </si>
  <si>
    <t>Дата окончания</t>
  </si>
  <si>
    <t>Крайний срок</t>
  </si>
  <si>
    <t>Прогресс (%)</t>
  </si>
  <si>
    <t>Длительность  (часы)</t>
  </si>
  <si>
    <t>Трудозатраты в часах</t>
  </si>
  <si>
    <t>Затраченное время (минуты)</t>
  </si>
  <si>
    <t>Статус</t>
  </si>
  <si>
    <t>Приоритет</t>
  </si>
  <si>
    <t>Описание задачи</t>
  </si>
  <si>
    <t>Предшественник</t>
  </si>
  <si>
    <t>Стоимость</t>
  </si>
  <si>
    <t>Фактическая стоимость</t>
  </si>
  <si>
    <t>1</t>
  </si>
  <si>
    <t>Исследование рынка</t>
  </si>
  <si>
    <t>1.1</t>
  </si>
  <si>
    <t>Целевой рынок</t>
  </si>
  <si>
    <t>Открыт</t>
  </si>
  <si>
    <t>Средний</t>
  </si>
  <si>
    <t>1.2</t>
  </si>
  <si>
    <t>Целевая аудитория</t>
  </si>
  <si>
    <t>1.3</t>
  </si>
  <si>
    <t>Анализ конкурентов</t>
  </si>
  <si>
    <t>1.4</t>
  </si>
  <si>
    <t>Анализ схожих продуктов</t>
  </si>
  <si>
    <t>2</t>
  </si>
  <si>
    <t>Концепт продукта</t>
  </si>
  <si>
    <t>2.1</t>
  </si>
  <si>
    <t>Стадия 1</t>
  </si>
  <si>
    <t>2.2</t>
  </si>
  <si>
    <t>Стадия 2</t>
  </si>
  <si>
    <t>2.3</t>
  </si>
  <si>
    <t>Стадия 3</t>
  </si>
  <si>
    <t>2.4</t>
  </si>
  <si>
    <t>Стадия 4</t>
  </si>
  <si>
    <t>3</t>
  </si>
  <si>
    <t>Отличительные черты, функции</t>
  </si>
  <si>
    <t>3.1</t>
  </si>
  <si>
    <t>Необходимые материалы</t>
  </si>
  <si>
    <t>3.2</t>
  </si>
  <si>
    <t>Необходимые методы</t>
  </si>
  <si>
    <t>3.3</t>
  </si>
  <si>
    <t>Необходимые знания</t>
  </si>
  <si>
    <t>3.4</t>
  </si>
  <si>
    <t>Команда</t>
  </si>
  <si>
    <t>4</t>
  </si>
  <si>
    <t>Стратегические функции</t>
  </si>
  <si>
    <t>4.1</t>
  </si>
  <si>
    <t>Определение</t>
  </si>
  <si>
    <t>4.2</t>
  </si>
  <si>
    <t>Оценка</t>
  </si>
  <si>
    <t>5</t>
  </si>
  <si>
    <t>Бюджет</t>
  </si>
  <si>
    <t>5.1</t>
  </si>
  <si>
    <t>Работа со спонсорами</t>
  </si>
  <si>
    <t>5.2</t>
  </si>
  <si>
    <t>Работа с подрядчиками</t>
  </si>
  <si>
    <t>5.3</t>
  </si>
  <si>
    <t>Определение жизненного цикла продукции</t>
  </si>
  <si>
    <t>6</t>
  </si>
  <si>
    <t>Ценообразование</t>
  </si>
  <si>
    <t>6.1</t>
  </si>
  <si>
    <t>План А</t>
  </si>
  <si>
    <t>6.2</t>
  </si>
  <si>
    <t>План Б</t>
  </si>
  <si>
    <t>7</t>
  </si>
  <si>
    <t>Маркетинг и продвижение</t>
  </si>
  <si>
    <t>7.1</t>
  </si>
  <si>
    <t>Канал 1</t>
  </si>
  <si>
    <t>7.2</t>
  </si>
  <si>
    <t>Канал 2</t>
  </si>
  <si>
    <t>7.3</t>
  </si>
  <si>
    <t>Канал 3</t>
  </si>
  <si>
    <t>8</t>
  </si>
  <si>
    <t>Стратегия продаж и дистрибуции</t>
  </si>
  <si>
    <t>8.1</t>
  </si>
  <si>
    <t>8.2</t>
  </si>
  <si>
    <t>8.3</t>
  </si>
  <si>
    <t>9</t>
  </si>
  <si>
    <t>Начало массового производства</t>
  </si>
  <si>
    <t>9.1</t>
  </si>
  <si>
    <t>Запуск продукта</t>
  </si>
  <si>
    <t>Этот документ был создан с помощью онлайн-сервиса https://ganttpro.com</t>
  </si>
  <si>
    <t>Вы можете свободно использовать документ в своих целях без ограничений. Для редактирования создайте его копию или используйте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</si>
</sst>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10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9575CD"/>
      </patternFill>
    </fill>
    <fill>
      <patternFill patternType="solid">
        <fgColor rgb="FFEF9A9A"/>
      </patternFill>
    </fill>
    <fill>
      <patternFill patternType="solid">
        <fgColor rgb="FF50C7D6"/>
      </patternFill>
    </fill>
    <fill>
      <patternFill patternType="solid">
        <fgColor rgb="FFD860BB"/>
      </patternFill>
    </fill>
    <fill>
      <patternFill patternType="solid">
        <fgColor rgb="FF757575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0" fillId="7" borderId="0" xfId="0" applyFill="1" applyAlignment="1">
      <alignment indent="3"/>
    </xf>
    <xf numFmtId="0" fontId="0" fillId="8" borderId="0" xfId="0" applyFill="1" applyAlignment="1">
      <alignment indent="3"/>
    </xf>
    <xf numFmtId="0" fontId="0" fillId="9" borderId="0" xfId="0" applyFill="1" applyAlignment="1">
      <alignment indent="3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FormatPr defaultRowHeight="15" outlineLevelRow="0" outlineLevelCol="0" x14ac:dyDescent="55"/>
  <cols>
    <col min="1" max="1" width="3" customWidth="1"/>
    <col min="2" max="2" width="11" customWidth="1"/>
    <col min="3" max="3" width="3" customWidth="1"/>
    <col min="4" max="4" width="30" customWidth="1"/>
    <col min="5" max="7" width="11" customWidth="1"/>
    <col min="13" max="16" width="11" customWidth="1"/>
  </cols>
  <sheetData>
    <row r="1" spans="1:18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</row>
    <row r="2" spans="1:18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</row>
    <row r="4" spans="1:18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4">
        <f>TODAY()</f>
        <v>44767.571009328705</v>
      </c>
      <c r="K4" s="4"/>
      <c r="L4" s="4"/>
      <c r="M4" s="4"/>
      <c r="N4" s="4"/>
      <c r="O4" s="4"/>
      <c r="P4" s="4"/>
      <c r="Q4" s="4"/>
      <c r="R4" s="4"/>
    </row>
    <row r="5" spans="1:18" x14ac:dyDescent="0.25">
      <c r="A5" s="5" t="s">
        <v>3</v>
      </c>
      <c r="B5" s="5" t="s">
        <v>4</v>
      </c>
      <c r="C5" s="5" t="s">
        <v>0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19</v>
      </c>
    </row>
    <row r="6" spans="1:18" x14ac:dyDescent="0.25">
      <c r="A6" s="6" t="s">
        <v>0</v>
      </c>
      <c r="B6" s="7" t="s">
        <v>20</v>
      </c>
      <c r="C6" s="7" t="s">
        <v>21</v>
      </c>
      <c r="D6" s="7"/>
      <c r="E6" s="7" t="s">
        <v>0</v>
      </c>
      <c r="F6" s="8">
        <f>TODAY()+91</f>
        <v>44858.571009224535</v>
      </c>
      <c r="G6" s="8">
        <f>TODAY()+214</f>
        <v>44981.571009224535</v>
      </c>
      <c r="H6" s="7" t="s">
        <v>0</v>
      </c>
      <c r="I6" s="7">
        <v>37</v>
      </c>
      <c r="J6" s="7">
        <v>720</v>
      </c>
      <c r="K6" s="7">
        <v>0</v>
      </c>
      <c r="L6" s="7">
        <v>0</v>
      </c>
      <c r="M6" s="7" t="s">
        <v>0</v>
      </c>
      <c r="N6" s="7" t="s">
        <v>0</v>
      </c>
      <c r="O6" s="7" t="s">
        <v>0</v>
      </c>
      <c r="P6" s="7" t="s">
        <v>0</v>
      </c>
      <c r="Q6" s="7">
        <v>0</v>
      </c>
      <c r="R6" s="7">
        <v>0</v>
      </c>
    </row>
    <row r="7" spans="1:18" x14ac:dyDescent="0.25">
      <c r="A7" s="9" t="s">
        <v>0</v>
      </c>
      <c r="B7" t="s">
        <v>22</v>
      </c>
      <c r="C7" t="s">
        <v>0</v>
      </c>
      <c r="D7" t="s">
        <v>23</v>
      </c>
      <c r="E7" t="s">
        <v>0</v>
      </c>
      <c r="F7" s="10">
        <f>TODAY()+91</f>
        <v>44858.571009224535</v>
      </c>
      <c r="G7" s="10">
        <f>TODAY()+214</f>
        <v>44981.571009224535</v>
      </c>
      <c r="H7" t="s">
        <v>0</v>
      </c>
      <c r="I7">
        <v>35</v>
      </c>
      <c r="J7">
        <v>720</v>
      </c>
      <c r="K7">
        <v>0</v>
      </c>
      <c r="L7">
        <v>0</v>
      </c>
      <c r="M7" t="s">
        <v>24</v>
      </c>
      <c r="N7" t="s">
        <v>25</v>
      </c>
      <c r="O7" t="s">
        <v>0</v>
      </c>
      <c r="P7" t="s">
        <v>0</v>
      </c>
      <c r="Q7">
        <v>0</v>
      </c>
      <c r="R7">
        <v>0</v>
      </c>
    </row>
    <row r="8" spans="1:18" x14ac:dyDescent="0.25">
      <c r="A8" s="9" t="s">
        <v>0</v>
      </c>
      <c r="B8" t="s">
        <v>26</v>
      </c>
      <c r="C8" t="s">
        <v>0</v>
      </c>
      <c r="D8" t="s">
        <v>27</v>
      </c>
      <c r="E8" t="s">
        <v>0</v>
      </c>
      <c r="F8" s="10">
        <f>TODAY()+91</f>
        <v>44858.571009224535</v>
      </c>
      <c r="G8" s="10">
        <f>TODAY()+214</f>
        <v>44981.571009224535</v>
      </c>
      <c r="H8" t="s">
        <v>0</v>
      </c>
      <c r="I8">
        <v>17</v>
      </c>
      <c r="J8">
        <v>720</v>
      </c>
      <c r="K8">
        <v>0</v>
      </c>
      <c r="L8">
        <v>0</v>
      </c>
      <c r="M8" t="s">
        <v>24</v>
      </c>
      <c r="N8" t="s">
        <v>25</v>
      </c>
      <c r="O8" t="s">
        <v>0</v>
      </c>
      <c r="P8" t="s">
        <v>0</v>
      </c>
      <c r="Q8">
        <v>0</v>
      </c>
      <c r="R8">
        <v>0</v>
      </c>
    </row>
    <row r="9" spans="1:18" x14ac:dyDescent="0.25">
      <c r="A9" s="9" t="s">
        <v>0</v>
      </c>
      <c r="B9" t="s">
        <v>28</v>
      </c>
      <c r="C9" t="s">
        <v>0</v>
      </c>
      <c r="D9" t="s">
        <v>29</v>
      </c>
      <c r="E9" t="s">
        <v>0</v>
      </c>
      <c r="F9" s="10">
        <f>TODAY()+91</f>
        <v>44858.571009224535</v>
      </c>
      <c r="G9" s="10">
        <f>TODAY()+214</f>
        <v>44981.571009224535</v>
      </c>
      <c r="H9" t="s">
        <v>0</v>
      </c>
      <c r="I9">
        <v>56</v>
      </c>
      <c r="J9">
        <v>720</v>
      </c>
      <c r="K9">
        <v>0</v>
      </c>
      <c r="L9">
        <v>0</v>
      </c>
      <c r="M9" t="s">
        <v>24</v>
      </c>
      <c r="N9" t="s">
        <v>25</v>
      </c>
      <c r="O9" t="s">
        <v>0</v>
      </c>
      <c r="P9" t="s">
        <v>0</v>
      </c>
      <c r="Q9">
        <v>0</v>
      </c>
      <c r="R9">
        <v>0</v>
      </c>
    </row>
    <row r="10" spans="1:18" x14ac:dyDescent="0.25">
      <c r="A10" s="9" t="s">
        <v>0</v>
      </c>
      <c r="B10" t="s">
        <v>30</v>
      </c>
      <c r="C10" t="s">
        <v>0</v>
      </c>
      <c r="D10" t="s">
        <v>31</v>
      </c>
      <c r="E10" t="s">
        <v>0</v>
      </c>
      <c r="F10" s="10">
        <f>TODAY()+91</f>
        <v>44858.571009224535</v>
      </c>
      <c r="G10" s="10">
        <f>TODAY()+214</f>
        <v>44981.571009224535</v>
      </c>
      <c r="H10" t="s">
        <v>0</v>
      </c>
      <c r="I10">
        <v>41</v>
      </c>
      <c r="J10">
        <v>720</v>
      </c>
      <c r="K10">
        <v>0</v>
      </c>
      <c r="L10">
        <v>0</v>
      </c>
      <c r="M10" t="s">
        <v>24</v>
      </c>
      <c r="N10" t="s">
        <v>25</v>
      </c>
      <c r="O10" t="s">
        <v>0</v>
      </c>
      <c r="P10" t="s">
        <v>0</v>
      </c>
      <c r="Q10">
        <v>0</v>
      </c>
      <c r="R10">
        <v>0</v>
      </c>
    </row>
    <row r="11" spans="1:18" x14ac:dyDescent="0.25">
      <c r="A11" s="6" t="s">
        <v>0</v>
      </c>
      <c r="B11" s="7" t="s">
        <v>32</v>
      </c>
      <c r="C11" s="7" t="s">
        <v>33</v>
      </c>
      <c r="D11" s="7"/>
      <c r="E11" s="7" t="s">
        <v>0</v>
      </c>
      <c r="F11" s="8">
        <f>TODAY()+91</f>
        <v>44858.571009224535</v>
      </c>
      <c r="G11" s="8">
        <f>TODAY()+340</f>
        <v>45107.571009224535</v>
      </c>
      <c r="H11" s="7" t="s">
        <v>0</v>
      </c>
      <c r="I11" s="7">
        <v>25</v>
      </c>
      <c r="J11" s="7">
        <v>1440</v>
      </c>
      <c r="K11" s="7">
        <v>0</v>
      </c>
      <c r="L11" s="7">
        <v>0</v>
      </c>
      <c r="M11" s="7" t="s">
        <v>0</v>
      </c>
      <c r="N11" s="7" t="s">
        <v>0</v>
      </c>
      <c r="O11" s="7" t="s">
        <v>0</v>
      </c>
      <c r="P11" s="7" t="s">
        <v>20</v>
      </c>
      <c r="Q11" s="7">
        <v>0</v>
      </c>
      <c r="R11" s="7">
        <v>0</v>
      </c>
    </row>
    <row r="12" spans="1:18" x14ac:dyDescent="0.25">
      <c r="A12" s="11" t="s">
        <v>0</v>
      </c>
      <c r="B12" t="s">
        <v>34</v>
      </c>
      <c r="C12" t="s">
        <v>0</v>
      </c>
      <c r="D12" t="s">
        <v>35</v>
      </c>
      <c r="E12" t="s">
        <v>0</v>
      </c>
      <c r="F12" s="10">
        <f>TODAY()+91</f>
        <v>44858.571009224535</v>
      </c>
      <c r="G12" s="10">
        <f>TODAY()+151</f>
        <v>44918.571009224535</v>
      </c>
      <c r="H12" t="s">
        <v>0</v>
      </c>
      <c r="I12">
        <v>61</v>
      </c>
      <c r="J12">
        <v>360</v>
      </c>
      <c r="K12">
        <v>0</v>
      </c>
      <c r="L12">
        <v>0</v>
      </c>
      <c r="M12" t="s">
        <v>24</v>
      </c>
      <c r="N12" t="s">
        <v>25</v>
      </c>
      <c r="O12" t="s">
        <v>0</v>
      </c>
      <c r="P12" t="s">
        <v>0</v>
      </c>
      <c r="Q12">
        <v>0</v>
      </c>
      <c r="R12">
        <v>0</v>
      </c>
    </row>
    <row r="13" spans="1:18" x14ac:dyDescent="0.25">
      <c r="A13" s="11" t="s">
        <v>0</v>
      </c>
      <c r="B13" t="s">
        <v>36</v>
      </c>
      <c r="C13" t="s">
        <v>0</v>
      </c>
      <c r="D13" t="s">
        <v>37</v>
      </c>
      <c r="E13" t="s">
        <v>0</v>
      </c>
      <c r="F13" s="10">
        <f>TODAY()+154</f>
        <v>44921.571009224535</v>
      </c>
      <c r="G13" s="10">
        <f>TODAY()+214</f>
        <v>44981.571009224535</v>
      </c>
      <c r="H13" t="s">
        <v>0</v>
      </c>
      <c r="I13">
        <v>25</v>
      </c>
      <c r="J13">
        <v>360</v>
      </c>
      <c r="K13">
        <v>0</v>
      </c>
      <c r="L13">
        <v>0</v>
      </c>
      <c r="M13" t="s">
        <v>24</v>
      </c>
      <c r="N13" t="s">
        <v>25</v>
      </c>
      <c r="O13" t="s">
        <v>0</v>
      </c>
      <c r="P13" t="s">
        <v>34</v>
      </c>
      <c r="Q13">
        <v>0</v>
      </c>
      <c r="R13">
        <v>0</v>
      </c>
    </row>
    <row r="14" spans="1:18" x14ac:dyDescent="0.25">
      <c r="A14" s="11" t="s">
        <v>0</v>
      </c>
      <c r="B14" t="s">
        <v>38</v>
      </c>
      <c r="C14" t="s">
        <v>0</v>
      </c>
      <c r="D14" t="s">
        <v>39</v>
      </c>
      <c r="E14" t="s">
        <v>0</v>
      </c>
      <c r="F14" s="10">
        <f>TODAY()+217</f>
        <v>44984.571009224535</v>
      </c>
      <c r="G14" s="10">
        <f>TODAY()+277</f>
        <v>45044.571009224535</v>
      </c>
      <c r="H14" t="s">
        <v>0</v>
      </c>
      <c r="I14">
        <v>11</v>
      </c>
      <c r="J14">
        <v>360</v>
      </c>
      <c r="K14">
        <v>0</v>
      </c>
      <c r="L14">
        <v>0</v>
      </c>
      <c r="M14" t="s">
        <v>24</v>
      </c>
      <c r="N14" t="s">
        <v>25</v>
      </c>
      <c r="O14" t="s">
        <v>0</v>
      </c>
      <c r="P14" t="s">
        <v>36</v>
      </c>
      <c r="Q14">
        <v>0</v>
      </c>
      <c r="R14">
        <v>0</v>
      </c>
    </row>
    <row r="15" spans="1:18" x14ac:dyDescent="0.25">
      <c r="A15" s="11" t="s">
        <v>0</v>
      </c>
      <c r="B15" t="s">
        <v>40</v>
      </c>
      <c r="C15" t="s">
        <v>0</v>
      </c>
      <c r="D15" t="s">
        <v>41</v>
      </c>
      <c r="E15" t="s">
        <v>0</v>
      </c>
      <c r="F15" s="10">
        <f>TODAY()+280</f>
        <v>45047.571009224535</v>
      </c>
      <c r="G15" s="10">
        <f>TODAY()+340</f>
        <v>45107.571009224535</v>
      </c>
      <c r="H15" t="s">
        <v>0</v>
      </c>
      <c r="I15">
        <v>4</v>
      </c>
      <c r="J15">
        <v>360</v>
      </c>
      <c r="K15">
        <v>0</v>
      </c>
      <c r="L15">
        <v>0</v>
      </c>
      <c r="M15" t="s">
        <v>24</v>
      </c>
      <c r="N15" t="s">
        <v>25</v>
      </c>
      <c r="O15" t="s">
        <v>0</v>
      </c>
      <c r="P15" t="s">
        <v>38</v>
      </c>
      <c r="Q15">
        <v>0</v>
      </c>
      <c r="R15">
        <v>0</v>
      </c>
    </row>
    <row r="16" spans="1:18" x14ac:dyDescent="0.25">
      <c r="A16" s="6" t="s">
        <v>0</v>
      </c>
      <c r="B16" s="7" t="s">
        <v>42</v>
      </c>
      <c r="C16" s="7" t="s">
        <v>43</v>
      </c>
      <c r="D16" s="7"/>
      <c r="E16" s="7" t="s">
        <v>0</v>
      </c>
      <c r="F16" s="8">
        <f>TODAY()+147</f>
        <v>44914.571009224535</v>
      </c>
      <c r="G16" s="8">
        <f>TODAY()+361</f>
        <v>45128.571009224535</v>
      </c>
      <c r="H16" s="7" t="s">
        <v>0</v>
      </c>
      <c r="I16" s="7">
        <v>37</v>
      </c>
      <c r="J16" s="7">
        <v>1240</v>
      </c>
      <c r="K16" s="7">
        <v>0</v>
      </c>
      <c r="L16" s="7">
        <v>0</v>
      </c>
      <c r="M16" s="7" t="s">
        <v>0</v>
      </c>
      <c r="N16" s="7" t="s">
        <v>0</v>
      </c>
      <c r="O16" s="7" t="s">
        <v>0</v>
      </c>
      <c r="P16" s="7" t="s">
        <v>0</v>
      </c>
      <c r="Q16" s="7">
        <v>0</v>
      </c>
      <c r="R16" s="7">
        <v>0</v>
      </c>
    </row>
    <row r="17" spans="1:18" x14ac:dyDescent="0.25">
      <c r="A17" s="11" t="s">
        <v>0</v>
      </c>
      <c r="B17" t="s">
        <v>44</v>
      </c>
      <c r="C17" t="s">
        <v>0</v>
      </c>
      <c r="D17" t="s">
        <v>45</v>
      </c>
      <c r="E17" t="s">
        <v>0</v>
      </c>
      <c r="F17" s="10">
        <f>TODAY()+147</f>
        <v>44914.571009224535</v>
      </c>
      <c r="G17" s="10">
        <f>TODAY()+179</f>
        <v>44946.571009224535</v>
      </c>
      <c r="H17" t="s">
        <v>0</v>
      </c>
      <c r="I17">
        <v>100</v>
      </c>
      <c r="J17">
        <v>200</v>
      </c>
      <c r="K17">
        <v>0</v>
      </c>
      <c r="L17">
        <v>0</v>
      </c>
      <c r="M17" t="s">
        <v>24</v>
      </c>
      <c r="N17" t="s">
        <v>25</v>
      </c>
      <c r="O17" t="s">
        <v>0</v>
      </c>
      <c r="P17" t="s">
        <v>0</v>
      </c>
      <c r="Q17">
        <v>0</v>
      </c>
      <c r="R17">
        <v>0</v>
      </c>
    </row>
    <row r="18" spans="1:18" x14ac:dyDescent="0.25">
      <c r="A18" s="11" t="s">
        <v>0</v>
      </c>
      <c r="B18" t="s">
        <v>46</v>
      </c>
      <c r="C18" t="s">
        <v>0</v>
      </c>
      <c r="D18" t="s">
        <v>47</v>
      </c>
      <c r="E18" t="s">
        <v>0</v>
      </c>
      <c r="F18" s="10">
        <f>TODAY()+182</f>
        <v>44949.57100923611</v>
      </c>
      <c r="G18" s="10">
        <f>TODAY()+235</f>
        <v>45002.57100923611</v>
      </c>
      <c r="H18" t="s">
        <v>0</v>
      </c>
      <c r="I18">
        <v>52</v>
      </c>
      <c r="J18">
        <v>320</v>
      </c>
      <c r="K18">
        <v>0</v>
      </c>
      <c r="L18">
        <v>0</v>
      </c>
      <c r="M18" t="s">
        <v>24</v>
      </c>
      <c r="N18" t="s">
        <v>25</v>
      </c>
      <c r="O18" t="s">
        <v>0</v>
      </c>
      <c r="P18" t="s">
        <v>44</v>
      </c>
      <c r="Q18">
        <v>0</v>
      </c>
      <c r="R18">
        <v>0</v>
      </c>
    </row>
    <row r="19" spans="1:18" x14ac:dyDescent="0.25">
      <c r="A19" s="11" t="s">
        <v>0</v>
      </c>
      <c r="B19" t="s">
        <v>48</v>
      </c>
      <c r="C19" t="s">
        <v>0</v>
      </c>
      <c r="D19" t="s">
        <v>49</v>
      </c>
      <c r="E19" t="s">
        <v>0</v>
      </c>
      <c r="F19" s="10">
        <f>TODAY()+238</f>
        <v>45005.57100923611</v>
      </c>
      <c r="G19" s="10">
        <f>TODAY()+298</f>
        <v>45065.57100923611</v>
      </c>
      <c r="H19" t="s">
        <v>0</v>
      </c>
      <c r="I19">
        <v>7</v>
      </c>
      <c r="J19">
        <v>360</v>
      </c>
      <c r="K19">
        <v>0</v>
      </c>
      <c r="L19">
        <v>0</v>
      </c>
      <c r="M19" t="s">
        <v>24</v>
      </c>
      <c r="N19" t="s">
        <v>25</v>
      </c>
      <c r="O19" t="s">
        <v>0</v>
      </c>
      <c r="P19" t="s">
        <v>46</v>
      </c>
      <c r="Q19">
        <v>0</v>
      </c>
      <c r="R19">
        <v>0</v>
      </c>
    </row>
    <row r="20" spans="1:18" x14ac:dyDescent="0.25">
      <c r="A20" s="11" t="s">
        <v>0</v>
      </c>
      <c r="B20" t="s">
        <v>50</v>
      </c>
      <c r="C20" t="s">
        <v>0</v>
      </c>
      <c r="D20" t="s">
        <v>51</v>
      </c>
      <c r="E20" t="s">
        <v>0</v>
      </c>
      <c r="F20" s="10">
        <f>TODAY()+301</f>
        <v>45068.57100923611</v>
      </c>
      <c r="G20" s="10">
        <f>TODAY()+361</f>
        <v>45128.57100923611</v>
      </c>
      <c r="H20" t="s">
        <v>0</v>
      </c>
      <c r="I20">
        <v>21</v>
      </c>
      <c r="J20">
        <v>360</v>
      </c>
      <c r="K20">
        <v>0</v>
      </c>
      <c r="L20">
        <v>0</v>
      </c>
      <c r="M20" t="s">
        <v>24</v>
      </c>
      <c r="N20" t="s">
        <v>25</v>
      </c>
      <c r="O20" t="s">
        <v>0</v>
      </c>
      <c r="P20" t="s">
        <v>48</v>
      </c>
      <c r="Q20">
        <v>0</v>
      </c>
      <c r="R20">
        <v>0</v>
      </c>
    </row>
    <row r="21" spans="1:18" x14ac:dyDescent="0.25">
      <c r="A21" s="6" t="s">
        <v>0</v>
      </c>
      <c r="B21" s="7" t="s">
        <v>52</v>
      </c>
      <c r="C21" s="7" t="s">
        <v>53</v>
      </c>
      <c r="D21" s="7"/>
      <c r="E21" s="7" t="s">
        <v>0</v>
      </c>
      <c r="F21" s="8">
        <f>TODAY()+182</f>
        <v>44949.57100923611</v>
      </c>
      <c r="G21" s="8">
        <f>TODAY()+578</f>
        <v>45345.57100923611</v>
      </c>
      <c r="H21" s="7" t="s">
        <v>0</v>
      </c>
      <c r="I21" s="7">
        <v>35</v>
      </c>
      <c r="J21" s="7">
        <v>2279</v>
      </c>
      <c r="K21" s="7">
        <v>0</v>
      </c>
      <c r="L21" s="7">
        <v>0</v>
      </c>
      <c r="M21" s="7" t="s">
        <v>0</v>
      </c>
      <c r="N21" s="7" t="s">
        <v>0</v>
      </c>
      <c r="O21" s="7" t="s">
        <v>0</v>
      </c>
      <c r="P21" s="7" t="s">
        <v>0</v>
      </c>
      <c r="Q21" s="7">
        <v>0</v>
      </c>
      <c r="R21" s="7">
        <v>0</v>
      </c>
    </row>
    <row r="22" spans="1:18" x14ac:dyDescent="0.25">
      <c r="A22" s="11" t="s">
        <v>0</v>
      </c>
      <c r="B22" t="s">
        <v>54</v>
      </c>
      <c r="C22" t="s">
        <v>0</v>
      </c>
      <c r="D22" t="s">
        <v>55</v>
      </c>
      <c r="E22" t="s">
        <v>0</v>
      </c>
      <c r="F22" s="10">
        <f>TODAY()+182</f>
        <v>44949.57100923611</v>
      </c>
      <c r="G22" s="10">
        <f>TODAY()+361</f>
        <v>45128.57100923611</v>
      </c>
      <c r="H22" t="s">
        <v>0</v>
      </c>
      <c r="I22">
        <v>35</v>
      </c>
      <c r="J22">
        <v>1040</v>
      </c>
      <c r="K22">
        <v>0</v>
      </c>
      <c r="L22">
        <v>0</v>
      </c>
      <c r="M22" t="s">
        <v>24</v>
      </c>
      <c r="N22" t="s">
        <v>25</v>
      </c>
      <c r="O22" t="s">
        <v>0</v>
      </c>
      <c r="P22" t="s">
        <v>0</v>
      </c>
      <c r="Q22">
        <v>0</v>
      </c>
      <c r="R22">
        <v>0</v>
      </c>
    </row>
    <row r="23" spans="1:18" x14ac:dyDescent="0.25">
      <c r="A23" s="12" t="s">
        <v>0</v>
      </c>
      <c r="B23" t="s">
        <v>56</v>
      </c>
      <c r="C23" t="s">
        <v>0</v>
      </c>
      <c r="D23" t="s">
        <v>57</v>
      </c>
      <c r="E23" t="s">
        <v>0</v>
      </c>
      <c r="F23" s="10">
        <f>TODAY()+578</f>
        <v>45345.57100923611</v>
      </c>
      <c r="G23" s="10">
        <f>TODAY()+578</f>
        <v>45345.57100923611</v>
      </c>
      <c r="H23" t="s">
        <v>0</v>
      </c>
      <c r="I23">
        <v>0</v>
      </c>
      <c r="J23">
        <v>0</v>
      </c>
      <c r="K23">
        <v>0</v>
      </c>
      <c r="L23">
        <v>0</v>
      </c>
      <c r="M23" t="s">
        <v>24</v>
      </c>
      <c r="N23" t="s">
        <v>25</v>
      </c>
      <c r="O23" t="s">
        <v>0</v>
      </c>
      <c r="P23" t="s">
        <v>54</v>
      </c>
      <c r="Q23">
        <v>0</v>
      </c>
      <c r="R23">
        <v>0</v>
      </c>
    </row>
    <row r="24" spans="1:18" x14ac:dyDescent="0.25">
      <c r="A24" s="6" t="s">
        <v>0</v>
      </c>
      <c r="B24" s="7" t="s">
        <v>58</v>
      </c>
      <c r="C24" s="7" t="s">
        <v>59</v>
      </c>
      <c r="D24" s="7"/>
      <c r="E24" s="7" t="s">
        <v>0</v>
      </c>
      <c r="F24" s="8">
        <f>TODAY()+91</f>
        <v>44858.57100923611</v>
      </c>
      <c r="G24" s="8">
        <f>TODAY()+424</f>
        <v>45191.57100923611</v>
      </c>
      <c r="H24" s="7" t="s">
        <v>0</v>
      </c>
      <c r="I24" s="7">
        <v>16</v>
      </c>
      <c r="J24" s="7">
        <v>1920</v>
      </c>
      <c r="K24" s="7">
        <v>0</v>
      </c>
      <c r="L24" s="7">
        <v>0</v>
      </c>
      <c r="M24" s="7" t="s">
        <v>0</v>
      </c>
      <c r="N24" s="7" t="s">
        <v>0</v>
      </c>
      <c r="O24" s="7" t="s">
        <v>0</v>
      </c>
      <c r="P24" s="7" t="s">
        <v>0</v>
      </c>
      <c r="Q24" s="7">
        <v>0</v>
      </c>
      <c r="R24" s="7">
        <v>0</v>
      </c>
    </row>
    <row r="25" spans="1:18" x14ac:dyDescent="0.25">
      <c r="A25" s="9" t="s">
        <v>0</v>
      </c>
      <c r="B25" t="s">
        <v>60</v>
      </c>
      <c r="C25" t="s">
        <v>0</v>
      </c>
      <c r="D25" t="s">
        <v>61</v>
      </c>
      <c r="E25" t="s">
        <v>0</v>
      </c>
      <c r="F25" s="10">
        <f>TODAY()+91</f>
        <v>44858.57100923611</v>
      </c>
      <c r="G25" s="10">
        <f>TODAY()+361</f>
        <v>45128.57100923611</v>
      </c>
      <c r="H25" t="s">
        <v>0</v>
      </c>
      <c r="I25">
        <v>20</v>
      </c>
      <c r="J25">
        <v>1560</v>
      </c>
      <c r="K25">
        <v>0</v>
      </c>
      <c r="L25">
        <v>0</v>
      </c>
      <c r="M25" t="s">
        <v>24</v>
      </c>
      <c r="N25" t="s">
        <v>25</v>
      </c>
      <c r="O25" t="s">
        <v>0</v>
      </c>
      <c r="P25" t="s">
        <v>0</v>
      </c>
      <c r="Q25">
        <v>0</v>
      </c>
      <c r="R25">
        <v>0</v>
      </c>
    </row>
    <row r="26" spans="1:18" x14ac:dyDescent="0.25">
      <c r="A26" s="9" t="s">
        <v>0</v>
      </c>
      <c r="B26" t="s">
        <v>62</v>
      </c>
      <c r="C26" t="s">
        <v>0</v>
      </c>
      <c r="D26" t="s">
        <v>63</v>
      </c>
      <c r="E26" t="s">
        <v>0</v>
      </c>
      <c r="F26" s="10">
        <f>TODAY()+147</f>
        <v>44914.57100923611</v>
      </c>
      <c r="G26" s="10">
        <f>TODAY()+424</f>
        <v>45191.57100923611</v>
      </c>
      <c r="H26" t="s">
        <v>0</v>
      </c>
      <c r="I26">
        <v>14</v>
      </c>
      <c r="J26">
        <v>1600</v>
      </c>
      <c r="K26">
        <v>0</v>
      </c>
      <c r="L26">
        <v>0</v>
      </c>
      <c r="M26" t="s">
        <v>24</v>
      </c>
      <c r="N26" t="s">
        <v>25</v>
      </c>
      <c r="O26" t="s">
        <v>0</v>
      </c>
      <c r="P26" t="s">
        <v>60</v>
      </c>
      <c r="Q26">
        <v>0</v>
      </c>
      <c r="R26">
        <v>0</v>
      </c>
    </row>
    <row r="27" spans="1:18" x14ac:dyDescent="0.25">
      <c r="A27" s="12" t="s">
        <v>0</v>
      </c>
      <c r="B27" t="s">
        <v>64</v>
      </c>
      <c r="C27" t="s">
        <v>0</v>
      </c>
      <c r="D27" t="s">
        <v>65</v>
      </c>
      <c r="E27" t="s">
        <v>0</v>
      </c>
      <c r="F27" s="10">
        <f>TODAY()+147</f>
        <v>44914.57100923611</v>
      </c>
      <c r="G27" s="10">
        <f>TODAY()+147</f>
        <v>44914.57100923611</v>
      </c>
      <c r="H27" t="s">
        <v>0</v>
      </c>
      <c r="I27">
        <v>0</v>
      </c>
      <c r="J27">
        <v>0</v>
      </c>
      <c r="K27">
        <v>0</v>
      </c>
      <c r="L27">
        <v>0</v>
      </c>
      <c r="M27" t="s">
        <v>24</v>
      </c>
      <c r="N27" t="s">
        <v>25</v>
      </c>
      <c r="O27" t="s">
        <v>0</v>
      </c>
      <c r="P27" t="s">
        <v>62</v>
      </c>
      <c r="Q27">
        <v>0</v>
      </c>
      <c r="R27">
        <v>0</v>
      </c>
    </row>
    <row r="28" spans="1:18" x14ac:dyDescent="0.25">
      <c r="A28" s="6" t="s">
        <v>0</v>
      </c>
      <c r="B28" s="7" t="s">
        <v>66</v>
      </c>
      <c r="C28" s="7" t="s">
        <v>67</v>
      </c>
      <c r="D28" s="7"/>
      <c r="E28" s="7" t="s">
        <v>0</v>
      </c>
      <c r="F28" s="8">
        <f>TODAY()+154</f>
        <v>44921.57100923611</v>
      </c>
      <c r="G28" s="8">
        <f>TODAY()+221</f>
        <v>44988.57100923611</v>
      </c>
      <c r="H28" s="7" t="s">
        <v>0</v>
      </c>
      <c r="I28" s="7">
        <v>75</v>
      </c>
      <c r="J28" s="7">
        <v>400</v>
      </c>
      <c r="K28" s="7">
        <v>0</v>
      </c>
      <c r="L28" s="7">
        <v>0</v>
      </c>
      <c r="M28" s="7" t="s">
        <v>0</v>
      </c>
      <c r="N28" s="7" t="s">
        <v>0</v>
      </c>
      <c r="O28" s="7" t="s">
        <v>0</v>
      </c>
      <c r="P28" s="7" t="s">
        <v>0</v>
      </c>
      <c r="Q28" s="7">
        <v>0</v>
      </c>
      <c r="R28" s="7">
        <v>0</v>
      </c>
    </row>
    <row r="29" spans="1:18" x14ac:dyDescent="0.25">
      <c r="A29" s="13" t="s">
        <v>0</v>
      </c>
      <c r="B29" t="s">
        <v>68</v>
      </c>
      <c r="C29" t="s">
        <v>0</v>
      </c>
      <c r="D29" t="s">
        <v>69</v>
      </c>
      <c r="E29" t="s">
        <v>0</v>
      </c>
      <c r="F29" s="10">
        <f>TODAY()+154</f>
        <v>44921.57100923611</v>
      </c>
      <c r="G29" s="10">
        <f>TODAY()+193</f>
        <v>44960.57100923611</v>
      </c>
      <c r="H29" t="s">
        <v>0</v>
      </c>
      <c r="I29">
        <v>100</v>
      </c>
      <c r="J29">
        <v>240</v>
      </c>
      <c r="K29">
        <v>0</v>
      </c>
      <c r="L29">
        <v>0</v>
      </c>
      <c r="M29" t="s">
        <v>24</v>
      </c>
      <c r="N29" t="s">
        <v>25</v>
      </c>
      <c r="O29" t="s">
        <v>0</v>
      </c>
      <c r="P29" t="s">
        <v>0</v>
      </c>
      <c r="Q29">
        <v>0</v>
      </c>
      <c r="R29">
        <v>0</v>
      </c>
    </row>
    <row r="30" spans="1:18" x14ac:dyDescent="0.25">
      <c r="A30" s="13" t="s">
        <v>0</v>
      </c>
      <c r="B30" t="s">
        <v>70</v>
      </c>
      <c r="C30" t="s">
        <v>0</v>
      </c>
      <c r="D30" t="s">
        <v>71</v>
      </c>
      <c r="E30" t="s">
        <v>0</v>
      </c>
      <c r="F30" s="10">
        <f>TODAY()+196</f>
        <v>44963.57100923611</v>
      </c>
      <c r="G30" s="10">
        <f>TODAY()+221</f>
        <v>44988.57100923611</v>
      </c>
      <c r="H30" t="s">
        <v>0</v>
      </c>
      <c r="I30">
        <v>39</v>
      </c>
      <c r="J30">
        <v>160</v>
      </c>
      <c r="K30">
        <v>0</v>
      </c>
      <c r="L30">
        <v>0</v>
      </c>
      <c r="M30" t="s">
        <v>24</v>
      </c>
      <c r="N30" t="s">
        <v>25</v>
      </c>
      <c r="O30" t="s">
        <v>0</v>
      </c>
      <c r="P30" t="s">
        <v>0</v>
      </c>
      <c r="Q30">
        <v>0</v>
      </c>
      <c r="R30">
        <v>0</v>
      </c>
    </row>
    <row r="31" spans="1:18" x14ac:dyDescent="0.25">
      <c r="A31" s="6" t="s">
        <v>0</v>
      </c>
      <c r="B31" s="7" t="s">
        <v>72</v>
      </c>
      <c r="C31" s="7" t="s">
        <v>73</v>
      </c>
      <c r="D31" s="7"/>
      <c r="E31" s="7" t="s">
        <v>0</v>
      </c>
      <c r="F31" s="8">
        <f>TODAY()+224</f>
        <v>44991.57100923611</v>
      </c>
      <c r="G31" s="8">
        <f>TODAY()+354</f>
        <v>45121.57100923611</v>
      </c>
      <c r="H31" s="7" t="s">
        <v>0</v>
      </c>
      <c r="I31" s="7">
        <v>10</v>
      </c>
      <c r="J31" s="7">
        <v>760</v>
      </c>
      <c r="K31" s="7">
        <v>0</v>
      </c>
      <c r="L31" s="7">
        <v>0</v>
      </c>
      <c r="M31" s="7" t="s">
        <v>0</v>
      </c>
      <c r="N31" s="7" t="s">
        <v>0</v>
      </c>
      <c r="O31" s="7" t="s">
        <v>0</v>
      </c>
      <c r="P31" s="7" t="s">
        <v>66</v>
      </c>
      <c r="Q31" s="7">
        <v>0</v>
      </c>
      <c r="R31" s="7">
        <v>0</v>
      </c>
    </row>
    <row r="32" spans="1:18" x14ac:dyDescent="0.25">
      <c r="A32" s="11" t="s">
        <v>0</v>
      </c>
      <c r="B32" t="s">
        <v>74</v>
      </c>
      <c r="C32" t="s">
        <v>0</v>
      </c>
      <c r="D32" t="s">
        <v>75</v>
      </c>
      <c r="E32" t="s">
        <v>0</v>
      </c>
      <c r="F32" s="10">
        <f>TODAY()+224</f>
        <v>44991.57100923611</v>
      </c>
      <c r="G32" s="10">
        <f>TODAY()+263</f>
        <v>45030.57100923611</v>
      </c>
      <c r="H32" t="s">
        <v>0</v>
      </c>
      <c r="I32">
        <v>20</v>
      </c>
      <c r="J32">
        <v>240</v>
      </c>
      <c r="K32">
        <v>0</v>
      </c>
      <c r="L32">
        <v>0</v>
      </c>
      <c r="M32" t="s">
        <v>24</v>
      </c>
      <c r="N32" t="s">
        <v>25</v>
      </c>
      <c r="O32" t="s">
        <v>0</v>
      </c>
      <c r="P32" t="s">
        <v>0</v>
      </c>
      <c r="Q32">
        <v>0</v>
      </c>
      <c r="R32">
        <v>0</v>
      </c>
    </row>
    <row r="33" spans="1:18" x14ac:dyDescent="0.25">
      <c r="A33" s="11" t="s">
        <v>0</v>
      </c>
      <c r="B33" t="s">
        <v>76</v>
      </c>
      <c r="C33" t="s">
        <v>0</v>
      </c>
      <c r="D33" t="s">
        <v>77</v>
      </c>
      <c r="E33" t="s">
        <v>0</v>
      </c>
      <c r="F33" s="10">
        <f>TODAY()+266</f>
        <v>45033.57100923611</v>
      </c>
      <c r="G33" s="10">
        <f>TODAY()+319</f>
        <v>45086.57100923611</v>
      </c>
      <c r="H33" t="s">
        <v>0</v>
      </c>
      <c r="I33">
        <v>9</v>
      </c>
      <c r="J33">
        <v>320</v>
      </c>
      <c r="K33">
        <v>0</v>
      </c>
      <c r="L33">
        <v>0</v>
      </c>
      <c r="M33" t="s">
        <v>24</v>
      </c>
      <c r="N33" t="s">
        <v>25</v>
      </c>
      <c r="O33" t="s">
        <v>0</v>
      </c>
      <c r="P33" t="s">
        <v>74</v>
      </c>
      <c r="Q33">
        <v>0</v>
      </c>
      <c r="R33">
        <v>0</v>
      </c>
    </row>
    <row r="34" spans="1:18" x14ac:dyDescent="0.25">
      <c r="A34" s="11" t="s">
        <v>0</v>
      </c>
      <c r="B34" t="s">
        <v>78</v>
      </c>
      <c r="C34" t="s">
        <v>0</v>
      </c>
      <c r="D34" t="s">
        <v>79</v>
      </c>
      <c r="E34" t="s">
        <v>0</v>
      </c>
      <c r="F34" s="10">
        <f>TODAY()+322</f>
        <v>45089.57100923611</v>
      </c>
      <c r="G34" s="10">
        <f>TODAY()+354</f>
        <v>45121.57100923611</v>
      </c>
      <c r="H34" t="s">
        <v>0</v>
      </c>
      <c r="I34">
        <v>0</v>
      </c>
      <c r="J34">
        <v>200</v>
      </c>
      <c r="K34">
        <v>0</v>
      </c>
      <c r="L34">
        <v>0</v>
      </c>
      <c r="M34" t="s">
        <v>24</v>
      </c>
      <c r="N34" t="s">
        <v>25</v>
      </c>
      <c r="O34" t="s">
        <v>0</v>
      </c>
      <c r="P34" t="s">
        <v>76</v>
      </c>
      <c r="Q34">
        <v>0</v>
      </c>
      <c r="R34">
        <v>0</v>
      </c>
    </row>
    <row r="35" spans="1:18" x14ac:dyDescent="0.25">
      <c r="A35" s="6" t="s">
        <v>0</v>
      </c>
      <c r="B35" s="7" t="s">
        <v>80</v>
      </c>
      <c r="C35" s="7" t="s">
        <v>81</v>
      </c>
      <c r="D35" s="7"/>
      <c r="E35" s="7" t="s">
        <v>0</v>
      </c>
      <c r="F35" s="8">
        <f>TODAY()+224</f>
        <v>44991.57100924768</v>
      </c>
      <c r="G35" s="8">
        <f>TODAY()+354</f>
        <v>45121.57100924768</v>
      </c>
      <c r="H35" s="7" t="s">
        <v>0</v>
      </c>
      <c r="I35" s="7">
        <v>2</v>
      </c>
      <c r="J35" s="7">
        <v>760</v>
      </c>
      <c r="K35" s="7">
        <v>0</v>
      </c>
      <c r="L35" s="7">
        <v>0</v>
      </c>
      <c r="M35" s="7" t="s">
        <v>0</v>
      </c>
      <c r="N35" s="7" t="s">
        <v>0</v>
      </c>
      <c r="O35" s="7" t="s">
        <v>0</v>
      </c>
      <c r="P35" s="7" t="s">
        <v>0</v>
      </c>
      <c r="Q35" s="7">
        <v>0</v>
      </c>
      <c r="R35" s="7">
        <v>0</v>
      </c>
    </row>
    <row r="36" spans="1:18" x14ac:dyDescent="0.25">
      <c r="A36" s="11" t="s">
        <v>0</v>
      </c>
      <c r="B36" t="s">
        <v>82</v>
      </c>
      <c r="C36" t="s">
        <v>0</v>
      </c>
      <c r="D36" t="s">
        <v>35</v>
      </c>
      <c r="E36" t="s">
        <v>0</v>
      </c>
      <c r="F36" s="10">
        <f>TODAY()+224</f>
        <v>44991.57100924768</v>
      </c>
      <c r="G36" s="10">
        <f>TODAY()+277</f>
        <v>45044.57100924768</v>
      </c>
      <c r="H36" t="s">
        <v>0</v>
      </c>
      <c r="I36">
        <v>7</v>
      </c>
      <c r="J36">
        <v>320</v>
      </c>
      <c r="K36">
        <v>0</v>
      </c>
      <c r="L36">
        <v>0</v>
      </c>
      <c r="M36" t="s">
        <v>24</v>
      </c>
      <c r="N36" t="s">
        <v>25</v>
      </c>
      <c r="O36" t="s">
        <v>0</v>
      </c>
      <c r="P36" t="s">
        <v>0</v>
      </c>
      <c r="Q36">
        <v>0</v>
      </c>
      <c r="R36">
        <v>0</v>
      </c>
    </row>
    <row r="37" spans="1:18" x14ac:dyDescent="0.25">
      <c r="A37" s="11" t="s">
        <v>0</v>
      </c>
      <c r="B37" t="s">
        <v>83</v>
      </c>
      <c r="C37" t="s">
        <v>0</v>
      </c>
      <c r="D37" t="s">
        <v>37</v>
      </c>
      <c r="E37" t="s">
        <v>0</v>
      </c>
      <c r="F37" s="10">
        <f>TODAY()+280</f>
        <v>45047.57100924768</v>
      </c>
      <c r="G37" s="10">
        <f>TODAY()+319</f>
        <v>45086.57100924768</v>
      </c>
      <c r="H37" t="s">
        <v>0</v>
      </c>
      <c r="I37">
        <v>0</v>
      </c>
      <c r="J37">
        <v>240</v>
      </c>
      <c r="K37">
        <v>0</v>
      </c>
      <c r="L37">
        <v>0</v>
      </c>
      <c r="M37" t="s">
        <v>24</v>
      </c>
      <c r="N37" t="s">
        <v>25</v>
      </c>
      <c r="O37" t="s">
        <v>0</v>
      </c>
      <c r="P37" t="s">
        <v>82</v>
      </c>
      <c r="Q37">
        <v>0</v>
      </c>
      <c r="R37">
        <v>0</v>
      </c>
    </row>
    <row r="38" spans="1:18" x14ac:dyDescent="0.25">
      <c r="A38" s="11" t="s">
        <v>0</v>
      </c>
      <c r="B38" t="s">
        <v>84</v>
      </c>
      <c r="C38" t="s">
        <v>0</v>
      </c>
      <c r="D38" t="s">
        <v>39</v>
      </c>
      <c r="E38" t="s">
        <v>0</v>
      </c>
      <c r="F38" s="10">
        <f>TODAY()+322</f>
        <v>45089.57100924768</v>
      </c>
      <c r="G38" s="10">
        <f>TODAY()+354</f>
        <v>45121.57100924768</v>
      </c>
      <c r="H38" t="s">
        <v>0</v>
      </c>
      <c r="I38">
        <v>0</v>
      </c>
      <c r="J38">
        <v>200</v>
      </c>
      <c r="K38">
        <v>0</v>
      </c>
      <c r="L38">
        <v>0</v>
      </c>
      <c r="M38" t="s">
        <v>24</v>
      </c>
      <c r="N38" t="s">
        <v>25</v>
      </c>
      <c r="O38" t="s">
        <v>0</v>
      </c>
      <c r="P38" t="s">
        <v>83</v>
      </c>
      <c r="Q38">
        <v>0</v>
      </c>
      <c r="R38">
        <v>0</v>
      </c>
    </row>
    <row r="39" spans="1:18" x14ac:dyDescent="0.25">
      <c r="A39" s="6" t="s">
        <v>0</v>
      </c>
      <c r="B39" s="7" t="s">
        <v>85</v>
      </c>
      <c r="C39" s="7" t="s">
        <v>86</v>
      </c>
      <c r="D39" s="7"/>
      <c r="E39" s="7" t="s">
        <v>0</v>
      </c>
      <c r="F39" s="8">
        <f>TODAY()+357</f>
        <v>45124.57100924768</v>
      </c>
      <c r="G39" s="8">
        <f>TODAY()+357</f>
        <v>45124.57100924768</v>
      </c>
      <c r="H39" s="7" t="s">
        <v>0</v>
      </c>
      <c r="I39" s="7">
        <v>0</v>
      </c>
      <c r="J39" s="7">
        <v>0</v>
      </c>
      <c r="K39" s="7">
        <v>0</v>
      </c>
      <c r="L39" s="7">
        <v>0</v>
      </c>
      <c r="M39" s="7" t="s">
        <v>0</v>
      </c>
      <c r="N39" s="7" t="s">
        <v>0</v>
      </c>
      <c r="O39" s="7" t="s">
        <v>0</v>
      </c>
      <c r="P39" s="7" t="s">
        <v>84</v>
      </c>
      <c r="Q39" s="7">
        <v>0</v>
      </c>
      <c r="R39" s="7">
        <v>0</v>
      </c>
    </row>
    <row r="40" spans="1:18" x14ac:dyDescent="0.25">
      <c r="A40" s="12" t="s">
        <v>0</v>
      </c>
      <c r="B40" t="s">
        <v>87</v>
      </c>
      <c r="C40" t="s">
        <v>0</v>
      </c>
      <c r="D40" t="s">
        <v>88</v>
      </c>
      <c r="E40" t="s">
        <v>0</v>
      </c>
      <c r="F40" s="10">
        <f>TODAY()+357</f>
        <v>45124.57100924768</v>
      </c>
      <c r="G40" s="10">
        <f>TODAY()+357</f>
        <v>45124.57100924768</v>
      </c>
      <c r="H40" t="s">
        <v>0</v>
      </c>
      <c r="I40">
        <v>0</v>
      </c>
      <c r="J40">
        <v>0</v>
      </c>
      <c r="K40">
        <v>0</v>
      </c>
      <c r="L40">
        <v>0</v>
      </c>
      <c r="M40" t="s">
        <v>24</v>
      </c>
      <c r="N40" t="s">
        <v>25</v>
      </c>
      <c r="O40" t="s">
        <v>0</v>
      </c>
      <c r="P40" t="s">
        <v>0</v>
      </c>
      <c r="Q40">
        <v>0</v>
      </c>
      <c r="R40">
        <v>0</v>
      </c>
    </row>
    <row r="41" spans="1:1" x14ac:dyDescent="0.25">
      <c r="A41" t="s">
        <v>0</v>
      </c>
    </row>
    <row r="42" spans="1:18" x14ac:dyDescent="0.25">
      <c r="A42" s="14" t="s">
        <v>89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</row>
    <row r="43" spans="1:18" x14ac:dyDescent="0.25">
      <c r="A43" s="14" t="s">
        <v>90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</row>
  </sheetData>
  <mergeCells count="15">
    <mergeCell ref="A1:G3"/>
    <mergeCell ref="H2:R2"/>
    <mergeCell ref="A4:I4"/>
    <mergeCell ref="J4:R4"/>
    <mergeCell ref="C6:D6"/>
    <mergeCell ref="C11:D11"/>
    <mergeCell ref="C16:D16"/>
    <mergeCell ref="C21:D21"/>
    <mergeCell ref="C24:D24"/>
    <mergeCell ref="C28:D28"/>
    <mergeCell ref="C31:D31"/>
    <mergeCell ref="C35:D35"/>
    <mergeCell ref="C39:D39"/>
    <mergeCell ref="A42:R42"/>
    <mergeCell ref="A43:R43"/>
  </mergeCells>
  <pageMargins left="0.7" right="0.7" top="0.75" bottom="0.75" header="0.3" footer="0.3"/>
  <pageSetup orientation="portrait" horizontalDpi="4294967295" verticalDpi="4294967295" scale="100" fitToWidth="1" fitToHeight="1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Производство Продукта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2022-07-25T13:42:15Z</dcterms:created>
  <dcterms:modified xsi:type="dcterms:W3CDTF">2022-07-25T13:42:15Z</dcterms:modified>
</cp:coreProperties>
</file>