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Plan de Marketing Sencillo" state="visible" r:id="rId4"/>
  </sheets>
  <calcPr calcId="171027" fullCalcOnLoad="1"/>
</workbook>
</file>

<file path=xl/sharedStrings.xml><?xml version="1.0" encoding="utf-8"?>
<sst xmlns="http://schemas.openxmlformats.org/spreadsheetml/2006/main" count="1317" uniqueCount="298">
  <si>
    <t/>
  </si>
  <si>
    <t xml:space="preserve">Cree un diagrama de Gantt en GanttPRO con solo unos pocos clics   </t>
  </si>
  <si>
    <t>Plan de Marketing Sencillo</t>
  </si>
  <si>
    <t>Сolor</t>
  </si>
  <si>
    <t>Número de EDT</t>
  </si>
  <si>
    <t>Nombre de la tarea / Título</t>
  </si>
  <si>
    <t>Asignado a</t>
  </si>
  <si>
    <t>Fecha de inicio planificada</t>
  </si>
  <si>
    <t>Fecha de finalización planificada</t>
  </si>
  <si>
    <t>Fecha límite</t>
  </si>
  <si>
    <t>Progreso (%)</t>
  </si>
  <si>
    <t>Duración (horas)</t>
  </si>
  <si>
    <t>Horas estimadas</t>
  </si>
  <si>
    <t>Registro de tiempo (minutos)</t>
  </si>
  <si>
    <t>Estado</t>
  </si>
  <si>
    <t>Prioridad</t>
  </si>
  <si>
    <t>Descripción de la tarea</t>
  </si>
  <si>
    <t>Costo</t>
  </si>
  <si>
    <t>Costo real</t>
  </si>
  <si>
    <t>1</t>
  </si>
  <si>
    <t>Resumen Ejecutivo</t>
  </si>
  <si>
    <t>1.1</t>
  </si>
  <si>
    <t>Objetivos del plan</t>
  </si>
  <si>
    <t>Abierto</t>
  </si>
  <si>
    <t>Medio</t>
  </si>
  <si>
    <t>1.2</t>
  </si>
  <si>
    <t>Retos de la organización</t>
  </si>
  <si>
    <t>1.3</t>
  </si>
  <si>
    <t>Expectativas si el plan de marketing tuvo éxito</t>
  </si>
  <si>
    <t>1.4</t>
  </si>
  <si>
    <t>Alineación</t>
  </si>
  <si>
    <t>1.5</t>
  </si>
  <si>
    <t>Misión</t>
  </si>
  <si>
    <t>2</t>
  </si>
  <si>
    <t>Mercados de destino</t>
  </si>
  <si>
    <t>2.1</t>
  </si>
  <si>
    <t>Demografía</t>
  </si>
  <si>
    <t>2.2</t>
  </si>
  <si>
    <t>Estilo de vida</t>
  </si>
  <si>
    <t>2.3</t>
  </si>
  <si>
    <t>Acciones</t>
  </si>
  <si>
    <t>3</t>
  </si>
  <si>
    <t>Estrategias y planes de la organización</t>
  </si>
  <si>
    <t>3.1</t>
  </si>
  <si>
    <t>Nuevos productos, mercados</t>
  </si>
  <si>
    <t>3.2</t>
  </si>
  <si>
    <t>Promociones</t>
  </si>
  <si>
    <t>3.3</t>
  </si>
  <si>
    <t>Expansión</t>
  </si>
  <si>
    <t>3.4</t>
  </si>
  <si>
    <t>Evaluación</t>
  </si>
  <si>
    <t>3.5</t>
  </si>
  <si>
    <t>Iniciativas de marketing actuales</t>
  </si>
  <si>
    <t>4</t>
  </si>
  <si>
    <t>Métricas de marketing: rendimiento/interactividad</t>
  </si>
  <si>
    <t>4.1</t>
  </si>
  <si>
    <t>Posicionamiento en buscadores (para palabras clave)</t>
  </si>
  <si>
    <t>4.2</t>
  </si>
  <si>
    <t>Analítica</t>
  </si>
  <si>
    <t>4.3</t>
  </si>
  <si>
    <t>Percepciones/ reacción 'Me gusta' en Facebook</t>
  </si>
  <si>
    <t>4.4</t>
  </si>
  <si>
    <t>Actividad en Twitter</t>
  </si>
  <si>
    <t>5</t>
  </si>
  <si>
    <t>Análisis de la indústria</t>
  </si>
  <si>
    <t>5.1</t>
  </si>
  <si>
    <t>Análisis situacional de SWOT</t>
  </si>
  <si>
    <t>5.2</t>
  </si>
  <si>
    <t>Análisis del competidor y entorno</t>
  </si>
  <si>
    <t>5.3</t>
  </si>
  <si>
    <t>Análisis del consumidor (diferentes comportamientos de los mercados de destino)</t>
  </si>
  <si>
    <t>5.4</t>
  </si>
  <si>
    <t>Investigación de mercado /Percepciones del consumidor</t>
  </si>
  <si>
    <t>5.5</t>
  </si>
  <si>
    <t>grupo focal</t>
  </si>
  <si>
    <t>5.6</t>
  </si>
  <si>
    <t>Si es la organización de servicios</t>
  </si>
  <si>
    <t>6</t>
  </si>
  <si>
    <t>Plan de servicio</t>
  </si>
  <si>
    <t>6.1</t>
  </si>
  <si>
    <t>Análisis de lagunas en servicio</t>
  </si>
  <si>
    <t>6.2</t>
  </si>
  <si>
    <t>Resumir retos</t>
  </si>
  <si>
    <t>7</t>
  </si>
  <si>
    <t>Plan de marca</t>
  </si>
  <si>
    <t>7.1</t>
  </si>
  <si>
    <t>Personalidad de marca: ¿cómo despegar su marca?</t>
  </si>
  <si>
    <t>7.1.1</t>
  </si>
  <si>
    <t>Lema</t>
  </si>
  <si>
    <t>7.2</t>
  </si>
  <si>
    <t>Imagen actual, mentalidad, comportamiento</t>
  </si>
  <si>
    <t>7.3</t>
  </si>
  <si>
    <t>Comportamiento deseado</t>
  </si>
  <si>
    <t>7.4</t>
  </si>
  <si>
    <t>Retos a superar</t>
  </si>
  <si>
    <t>7.5</t>
  </si>
  <si>
    <t>Propiedades de marca</t>
  </si>
  <si>
    <t>7.6</t>
  </si>
  <si>
    <t>Características del producto/servicio</t>
  </si>
  <si>
    <t>7.7</t>
  </si>
  <si>
    <t>Logo</t>
  </si>
  <si>
    <t>8</t>
  </si>
  <si>
    <t>Esencia de marca</t>
  </si>
  <si>
    <t>8.1</t>
  </si>
  <si>
    <t>Referente de la organización</t>
  </si>
  <si>
    <t>8.2</t>
  </si>
  <si>
    <t>Percepciones del cliente y ventaja principal</t>
  </si>
  <si>
    <t>8.3</t>
  </si>
  <si>
    <t>Recomendaciones para la Marca Clarificada</t>
  </si>
  <si>
    <t>8.4</t>
  </si>
  <si>
    <t>Sugerencias para Logotipo, Lema</t>
  </si>
  <si>
    <t>8.5</t>
  </si>
  <si>
    <t>Promesa de marca: 4-6 elementos claves de la marca (reflejando valor/beneficios)</t>
  </si>
  <si>
    <t>8.6</t>
  </si>
  <si>
    <t>Puntos de venta universales (USP)</t>
  </si>
  <si>
    <t>8.7</t>
  </si>
  <si>
    <t>Valor propuesto</t>
  </si>
  <si>
    <t>9</t>
  </si>
  <si>
    <t>Elementos del plan de marca</t>
  </si>
  <si>
    <t>9.1</t>
  </si>
  <si>
    <t>Contexto competitivo</t>
  </si>
  <si>
    <t>9.2</t>
  </si>
  <si>
    <t>9.3</t>
  </si>
  <si>
    <t>9.4</t>
  </si>
  <si>
    <t>9.5</t>
  </si>
  <si>
    <t>9.6</t>
  </si>
  <si>
    <t>9.7</t>
  </si>
  <si>
    <t>9.8</t>
  </si>
  <si>
    <t>Percepciones del cliente/beneficio</t>
  </si>
  <si>
    <t>9.9</t>
  </si>
  <si>
    <t>Recomendaciones de marca (logotipo, lema)</t>
  </si>
  <si>
    <t>9.10</t>
  </si>
  <si>
    <t>Promesa de marca</t>
  </si>
  <si>
    <t>9.11</t>
  </si>
  <si>
    <t>Puntos de venta universales</t>
  </si>
  <si>
    <t>9.12</t>
  </si>
  <si>
    <t>9.13</t>
  </si>
  <si>
    <t>Nueva tarea relacionada</t>
  </si>
  <si>
    <t>10</t>
  </si>
  <si>
    <t>Muestra de medios integrados</t>
  </si>
  <si>
    <t>10.1</t>
  </si>
  <si>
    <t>Folletos/panfletos</t>
  </si>
  <si>
    <t>10.2</t>
  </si>
  <si>
    <t>YouTube -Video</t>
  </si>
  <si>
    <t>10.3</t>
  </si>
  <si>
    <t>Facebook</t>
  </si>
  <si>
    <t>10.4</t>
  </si>
  <si>
    <t>Twitter</t>
  </si>
  <si>
    <t>10.5</t>
  </si>
  <si>
    <t>Сorreos electrónicos en masa</t>
  </si>
  <si>
    <t>10.6</t>
  </si>
  <si>
    <t>Blog</t>
  </si>
  <si>
    <t>10.7</t>
  </si>
  <si>
    <t>Marcadores sociales</t>
  </si>
  <si>
    <t>10.8</t>
  </si>
  <si>
    <t>Pinterest</t>
  </si>
  <si>
    <t>10.9</t>
  </si>
  <si>
    <t>Instagram</t>
  </si>
  <si>
    <t>10.10</t>
  </si>
  <si>
    <t>TV/radio</t>
  </si>
  <si>
    <t>10.11</t>
  </si>
  <si>
    <t>Infografía</t>
  </si>
  <si>
    <t>10.12</t>
  </si>
  <si>
    <t>Periódico</t>
  </si>
  <si>
    <t>10.13</t>
  </si>
  <si>
    <t>Carteles</t>
  </si>
  <si>
    <t>10.14</t>
  </si>
  <si>
    <t>Boletín (en línea)</t>
  </si>
  <si>
    <t>10.15</t>
  </si>
  <si>
    <t>Redes personales</t>
  </si>
  <si>
    <t>10.16</t>
  </si>
  <si>
    <t>amigos, familia, org.</t>
  </si>
  <si>
    <t>10.17</t>
  </si>
  <si>
    <t>Negocio local</t>
  </si>
  <si>
    <t>10.18</t>
  </si>
  <si>
    <t>Recomendaciones personales de amigos</t>
  </si>
  <si>
    <t>10.19</t>
  </si>
  <si>
    <t>Eventos</t>
  </si>
  <si>
    <t>10.20</t>
  </si>
  <si>
    <t>Participantes/compradores anteriores</t>
  </si>
  <si>
    <t>10.21</t>
  </si>
  <si>
    <t>Organizaciones asociadas</t>
  </si>
  <si>
    <t>10.22</t>
  </si>
  <si>
    <t>11</t>
  </si>
  <si>
    <t>Implementación (qué recursos)</t>
  </si>
  <si>
    <t>11.1</t>
  </si>
  <si>
    <t>Personal</t>
  </si>
  <si>
    <t>11.2</t>
  </si>
  <si>
    <t>Gestión</t>
  </si>
  <si>
    <t>11.3</t>
  </si>
  <si>
    <t>Disponibilidad del personal</t>
  </si>
  <si>
    <t>11.4</t>
  </si>
  <si>
    <t>Conocimientos para implementar el plan</t>
  </si>
  <si>
    <t>11.5</t>
  </si>
  <si>
    <t>Elementos del plan subcontratados (utilizar proveedores externos)</t>
  </si>
  <si>
    <t>11.6</t>
  </si>
  <si>
    <t>Tiempo</t>
  </si>
  <si>
    <t>11.7</t>
  </si>
  <si>
    <t>Recursos (financieros)</t>
  </si>
  <si>
    <t>12</t>
  </si>
  <si>
    <t>Seguimiento y Evaluación</t>
  </si>
  <si>
    <t>12.1</t>
  </si>
  <si>
    <t>Métricas de seguimiento</t>
  </si>
  <si>
    <t>12.2</t>
  </si>
  <si>
    <t>Sitio web: Google Analítica</t>
  </si>
  <si>
    <t>12.3</t>
  </si>
  <si>
    <t>Percepciones de las redes sociales</t>
  </si>
  <si>
    <t>12.4</t>
  </si>
  <si>
    <t>Cambios en la huella digital</t>
  </si>
  <si>
    <t>12.5</t>
  </si>
  <si>
    <t>Alertas de la empresa</t>
  </si>
  <si>
    <t>12.6</t>
  </si>
  <si>
    <t>13</t>
  </si>
  <si>
    <t>MEDIDA de resultados</t>
  </si>
  <si>
    <t>13.1</t>
  </si>
  <si>
    <t>Definir la rentabilidad (ROI) o el ROI social (SROI)</t>
  </si>
  <si>
    <t>13.2</t>
  </si>
  <si>
    <t>Sostentabilidad</t>
  </si>
  <si>
    <t>13.3</t>
  </si>
  <si>
    <t>Planificar continuo recibo de las reacciones de los mercados de destino</t>
  </si>
  <si>
    <t>13.4</t>
  </si>
  <si>
    <t>Innovar medios digitales y canales de distribución</t>
  </si>
  <si>
    <t>13.5</t>
  </si>
  <si>
    <t>Adaptar la estrategia para maximizar los esfuerzos</t>
  </si>
  <si>
    <t>13.6</t>
  </si>
  <si>
    <t>Integrar la empresa social (herramientas digitales en todos los departamentos de la organización para facilitar las comunicaciones ascendentes y descendentes)</t>
  </si>
  <si>
    <t>14</t>
  </si>
  <si>
    <t>Análisis y estrategia</t>
  </si>
  <si>
    <t>14.1</t>
  </si>
  <si>
    <t>Empresa definida</t>
  </si>
  <si>
    <t>14.2</t>
  </si>
  <si>
    <t>Su misión</t>
  </si>
  <si>
    <t>14.3</t>
  </si>
  <si>
    <t>Su visión</t>
  </si>
  <si>
    <t>14.4</t>
  </si>
  <si>
    <t>Público objetivo</t>
  </si>
  <si>
    <t>14.5</t>
  </si>
  <si>
    <t>Su mensaje</t>
  </si>
  <si>
    <t>14.6</t>
  </si>
  <si>
    <t>Puntos fuertes definidos</t>
  </si>
  <si>
    <t>14.7</t>
  </si>
  <si>
    <t>Puntos débiles definidos</t>
  </si>
  <si>
    <t>15</t>
  </si>
  <si>
    <t>Marketing en redes sociales (presupuesto)</t>
  </si>
  <si>
    <t>15.1</t>
  </si>
  <si>
    <t>Recursos humanos - coste</t>
  </si>
  <si>
    <t>15.2</t>
  </si>
  <si>
    <t>Publicidad</t>
  </si>
  <si>
    <t>15.3</t>
  </si>
  <si>
    <t>15.4</t>
  </si>
  <si>
    <t>Honorarios de agencia/anticipo</t>
  </si>
  <si>
    <t>15.5</t>
  </si>
  <si>
    <t>Hardware</t>
  </si>
  <si>
    <t>15.6</t>
  </si>
  <si>
    <t>Creación de contenido</t>
  </si>
  <si>
    <t>15.7</t>
  </si>
  <si>
    <t>Gestión de contenido</t>
  </si>
  <si>
    <t>15.8</t>
  </si>
  <si>
    <t>Contenido con licencia</t>
  </si>
  <si>
    <t>15.9</t>
  </si>
  <si>
    <t>Licencias de software</t>
  </si>
  <si>
    <t>15.10</t>
  </si>
  <si>
    <t>Diseño gráfico</t>
  </si>
  <si>
    <t>15.11</t>
  </si>
  <si>
    <t>Producción de vídeo</t>
  </si>
  <si>
    <t>16</t>
  </si>
  <si>
    <t>Análisis competitivo</t>
  </si>
  <si>
    <t>16.1</t>
  </si>
  <si>
    <t>La ventaja competitiva de su empresa</t>
  </si>
  <si>
    <t>16.2</t>
  </si>
  <si>
    <t>Competencia definida</t>
  </si>
  <si>
    <t>16.3</t>
  </si>
  <si>
    <t>Puntos fuertes de competencia</t>
  </si>
  <si>
    <t>16.4</t>
  </si>
  <si>
    <t>Qué puede hacer su empresa de manera diferente</t>
  </si>
  <si>
    <t>16.5</t>
  </si>
  <si>
    <t>Posibles obstáculos</t>
  </si>
  <si>
    <t>16.6</t>
  </si>
  <si>
    <t>Beneficios</t>
  </si>
  <si>
    <t>17</t>
  </si>
  <si>
    <t>Plan</t>
  </si>
  <si>
    <t>17.1</t>
  </si>
  <si>
    <t>Periodistas</t>
  </si>
  <si>
    <t>17.2</t>
  </si>
  <si>
    <t>Blogueros</t>
  </si>
  <si>
    <t>17.3</t>
  </si>
  <si>
    <t>Influencers de las redes sociales</t>
  </si>
  <si>
    <t>17.4</t>
  </si>
  <si>
    <t>Interactores de las redes sociales</t>
  </si>
  <si>
    <t>17.5</t>
  </si>
  <si>
    <t>Compañeros y socios</t>
  </si>
  <si>
    <t>17.6</t>
  </si>
  <si>
    <t>Promociones recíprocas</t>
  </si>
  <si>
    <t>17.7</t>
  </si>
  <si>
    <t>Otro</t>
  </si>
  <si>
    <t>17.8</t>
  </si>
  <si>
    <t xml:space="preserve">  Este documento fue creado usando el servicio en línea https://ganttpro.com</t>
  </si>
  <si>
    <t xml:space="preserve">  Puede usarlo libremente para sus propios fines sin restricciones. Para editar, cree una copia del documento o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</si>
</sst>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8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81C784"/>
      </patternFill>
    </fill>
    <fill>
      <patternFill patternType="solid">
        <fgColor rgb="FF50C7D6"/>
      </patternFill>
    </fill>
    <fill>
      <patternFill patternType="solid">
        <fgColor rgb="FFFFCC80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4" fillId="7" borderId="0" xfId="0" applyFont="1" applyFill="1" applyAlignment="1">
      <alignment indent="3"/>
    </xf>
    <xf numFmtId="0" fontId="4" fillId="6" borderId="0" xfId="0" applyFont="1" applyFill="1" applyAlignment="1">
      <alignment indent="3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Plan de Marketing Sencillo_(GanttPRO.com)_09 11 2020 15 2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Plan de Marketing Sencillo_(GanttPRO.com)_09 11 2020 15 21" TargetMode="External"/><Relationship Id="rId2" Type="http://schemas.openxmlformats.org/officeDocument/2006/relationships/hyperlink" Target="https://ganttpro.com?utm_source=excel_generated_footer_text_1&amp;title=Plan de Marketing Sencillo_(GanttPRO.com)_09 11 2020 15 21" TargetMode="External"/><Relationship Id="rId3" Type="http://schemas.openxmlformats.org/officeDocument/2006/relationships/hyperlink" Target="https://ganttpro.com?utm_source=excel_generated_footer_text_2&amp;title=Plan de Marketing Sencillo_(GanttPRO.com)_09 11 2020 15 21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1"/>
  <sheetFormatPr defaultRowHeight="15" outlineLevelRow="0" outlineLevelCol="0" x14ac:dyDescent="55"/>
  <cols>
    <col min="1" max="1" width="3" customWidth="1"/>
    <col min="2" max="2" width="11" customWidth="1"/>
    <col min="3" max="4" width="3" customWidth="1"/>
    <col min="5" max="5" width="30" customWidth="1"/>
    <col min="6" max="8" width="11" customWidth="1"/>
    <col min="14" max="16" width="11" customWidth="1"/>
  </cols>
  <sheetData>
    <row r="1" spans="1:18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</row>
    <row r="2" spans="1:18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</row>
    <row r="4" spans="1:18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4">
        <f>TODAY()</f>
        <v>44144.51472608796</v>
      </c>
      <c r="K4" s="4"/>
      <c r="L4" s="4"/>
      <c r="M4" s="4"/>
      <c r="N4" s="4"/>
      <c r="O4" s="4"/>
      <c r="P4" s="4"/>
      <c r="Q4" s="4"/>
      <c r="R4" s="4"/>
    </row>
    <row r="5" spans="1:18" x14ac:dyDescent="0.25">
      <c r="A5" s="5" t="s">
        <v>3</v>
      </c>
      <c r="B5" s="5" t="s">
        <v>4</v>
      </c>
      <c r="C5" s="5" t="s">
        <v>0</v>
      </c>
      <c r="D5" s="5" t="s">
        <v>0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</row>
    <row r="6" spans="1:18" x14ac:dyDescent="0.25">
      <c r="A6" s="6" t="s">
        <v>0</v>
      </c>
      <c r="B6" s="7" t="s">
        <v>19</v>
      </c>
      <c r="C6" s="7" t="s">
        <v>20</v>
      </c>
      <c r="D6" s="7"/>
      <c r="E6" s="7"/>
      <c r="F6" s="7" t="s">
        <v>0</v>
      </c>
      <c r="G6" s="8">
        <f>TODAY()+1</f>
        <v>44145.51472476852</v>
      </c>
      <c r="H6" s="8">
        <f>TODAY()+9</f>
        <v>44153.51472476852</v>
      </c>
      <c r="I6" s="7" t="s">
        <v>0</v>
      </c>
      <c r="J6" s="7">
        <v>0</v>
      </c>
      <c r="K6" s="7">
        <v>56</v>
      </c>
      <c r="L6" s="7">
        <v>0</v>
      </c>
      <c r="M6" s="7">
        <v>0</v>
      </c>
      <c r="N6" s="7" t="s">
        <v>0</v>
      </c>
      <c r="O6" s="7" t="s">
        <v>0</v>
      </c>
      <c r="P6" s="7" t="s">
        <v>0</v>
      </c>
      <c r="Q6" s="7">
        <v>0</v>
      </c>
      <c r="R6" s="7">
        <v>0</v>
      </c>
    </row>
    <row r="7" spans="1:18" x14ac:dyDescent="0.25">
      <c r="A7" s="9" t="s">
        <v>0</v>
      </c>
      <c r="B7" t="s">
        <v>21</v>
      </c>
      <c r="C7" t="s">
        <v>0</v>
      </c>
      <c r="D7" t="s">
        <v>22</v>
      </c>
      <c r="E7"/>
      <c r="F7" t="s">
        <v>0</v>
      </c>
      <c r="G7" s="10">
        <f>TODAY()+1</f>
        <v>44145.51472478009</v>
      </c>
      <c r="H7" s="10">
        <f>TODAY()+5</f>
        <v>44149.51472478009</v>
      </c>
      <c r="I7" t="s">
        <v>0</v>
      </c>
      <c r="J7">
        <v>0</v>
      </c>
      <c r="K7">
        <v>24</v>
      </c>
      <c r="L7">
        <v>0</v>
      </c>
      <c r="M7">
        <v>0</v>
      </c>
      <c r="N7" t="s">
        <v>23</v>
      </c>
      <c r="O7" t="s">
        <v>24</v>
      </c>
      <c r="P7" t="s">
        <v>0</v>
      </c>
      <c r="Q7">
        <v>0</v>
      </c>
      <c r="R7">
        <v>0</v>
      </c>
    </row>
    <row r="8" spans="1:18" x14ac:dyDescent="0.25">
      <c r="A8" s="9" t="s">
        <v>0</v>
      </c>
      <c r="B8" t="s">
        <v>25</v>
      </c>
      <c r="C8" t="s">
        <v>0</v>
      </c>
      <c r="D8" t="s">
        <v>26</v>
      </c>
      <c r="E8"/>
      <c r="F8" t="s">
        <v>0</v>
      </c>
      <c r="G8" s="10">
        <f>TODAY()+2</f>
        <v>44146.51472479167</v>
      </c>
      <c r="H8" s="10">
        <f>TODAY()+6</f>
        <v>44150.51472479167</v>
      </c>
      <c r="I8" t="s">
        <v>0</v>
      </c>
      <c r="J8">
        <v>0</v>
      </c>
      <c r="K8">
        <v>24</v>
      </c>
      <c r="L8">
        <v>0</v>
      </c>
      <c r="M8">
        <v>0</v>
      </c>
      <c r="N8" t="s">
        <v>23</v>
      </c>
      <c r="O8" t="s">
        <v>24</v>
      </c>
      <c r="P8" t="s">
        <v>0</v>
      </c>
      <c r="Q8">
        <v>0</v>
      </c>
      <c r="R8">
        <v>0</v>
      </c>
    </row>
    <row r="9" spans="1:18" x14ac:dyDescent="0.25">
      <c r="A9" s="9" t="s">
        <v>0</v>
      </c>
      <c r="B9" t="s">
        <v>27</v>
      </c>
      <c r="C9" t="s">
        <v>0</v>
      </c>
      <c r="D9" t="s">
        <v>28</v>
      </c>
      <c r="E9"/>
      <c r="F9" t="s">
        <v>0</v>
      </c>
      <c r="G9" s="10">
        <f>TODAY()+5</f>
        <v>44149.51472479167</v>
      </c>
      <c r="H9" s="10">
        <f>TODAY()+7</f>
        <v>44151.51472479167</v>
      </c>
      <c r="I9" t="s">
        <v>0</v>
      </c>
      <c r="J9">
        <v>0</v>
      </c>
      <c r="K9">
        <v>24</v>
      </c>
      <c r="L9">
        <v>0</v>
      </c>
      <c r="M9">
        <v>0</v>
      </c>
      <c r="N9" t="s">
        <v>23</v>
      </c>
      <c r="O9" t="s">
        <v>24</v>
      </c>
      <c r="P9" t="s">
        <v>0</v>
      </c>
      <c r="Q9">
        <v>0</v>
      </c>
      <c r="R9">
        <v>0</v>
      </c>
    </row>
    <row r="10" spans="1:18" x14ac:dyDescent="0.25">
      <c r="A10" s="9" t="s">
        <v>0</v>
      </c>
      <c r="B10" t="s">
        <v>29</v>
      </c>
      <c r="C10" t="s">
        <v>0</v>
      </c>
      <c r="D10" t="s">
        <v>30</v>
      </c>
      <c r="E10"/>
      <c r="F10" t="s">
        <v>0</v>
      </c>
      <c r="G10" s="10">
        <f>TODAY()+6</f>
        <v>44150.514724803244</v>
      </c>
      <c r="H10" s="10">
        <f>TODAY()+8</f>
        <v>44152.514724803244</v>
      </c>
      <c r="I10" t="s">
        <v>0</v>
      </c>
      <c r="J10">
        <v>0</v>
      </c>
      <c r="K10">
        <v>24</v>
      </c>
      <c r="L10">
        <v>0</v>
      </c>
      <c r="M10">
        <v>0</v>
      </c>
      <c r="N10" t="s">
        <v>23</v>
      </c>
      <c r="O10" t="s">
        <v>24</v>
      </c>
      <c r="P10" t="s">
        <v>0</v>
      </c>
      <c r="Q10">
        <v>0</v>
      </c>
      <c r="R10">
        <v>0</v>
      </c>
    </row>
    <row r="11" spans="1:18" x14ac:dyDescent="0.25">
      <c r="A11" s="9" t="s">
        <v>0</v>
      </c>
      <c r="B11" t="s">
        <v>31</v>
      </c>
      <c r="C11" t="s">
        <v>0</v>
      </c>
      <c r="D11" t="s">
        <v>32</v>
      </c>
      <c r="E11"/>
      <c r="F11" t="s">
        <v>0</v>
      </c>
      <c r="G11" s="10">
        <f>TODAY()+7</f>
        <v>44151.51472481481</v>
      </c>
      <c r="H11" s="10">
        <f>TODAY()+9</f>
        <v>44153.51472481481</v>
      </c>
      <c r="I11" t="s">
        <v>0</v>
      </c>
      <c r="J11">
        <v>0</v>
      </c>
      <c r="K11">
        <v>24</v>
      </c>
      <c r="L11">
        <v>0</v>
      </c>
      <c r="M11">
        <v>0</v>
      </c>
      <c r="N11" t="s">
        <v>23</v>
      </c>
      <c r="O11" t="s">
        <v>24</v>
      </c>
      <c r="P11" t="s">
        <v>0</v>
      </c>
      <c r="Q11">
        <v>0</v>
      </c>
      <c r="R11">
        <v>0</v>
      </c>
    </row>
    <row r="12" spans="1:18" x14ac:dyDescent="0.25">
      <c r="A12" s="11" t="s">
        <v>0</v>
      </c>
      <c r="B12" s="7" t="s">
        <v>33</v>
      </c>
      <c r="C12" s="7" t="s">
        <v>34</v>
      </c>
      <c r="D12" s="7"/>
      <c r="E12" s="7"/>
      <c r="F12" s="7" t="s">
        <v>0</v>
      </c>
      <c r="G12" s="8">
        <f>TODAY()+8</f>
        <v>44152.51472481481</v>
      </c>
      <c r="H12" s="8">
        <f>TODAY()+14</f>
        <v>44158.51472481481</v>
      </c>
      <c r="I12" s="7" t="s">
        <v>0</v>
      </c>
      <c r="J12" s="7">
        <v>0</v>
      </c>
      <c r="K12" s="7">
        <v>40</v>
      </c>
      <c r="L12" s="7">
        <v>0</v>
      </c>
      <c r="M12" s="7">
        <v>0</v>
      </c>
      <c r="N12" s="7" t="s">
        <v>0</v>
      </c>
      <c r="O12" s="7" t="s">
        <v>0</v>
      </c>
      <c r="P12" s="7" t="s">
        <v>0</v>
      </c>
      <c r="Q12" s="7">
        <v>0</v>
      </c>
      <c r="R12" s="7">
        <v>0</v>
      </c>
    </row>
    <row r="13" spans="1:18" x14ac:dyDescent="0.25">
      <c r="A13" s="9" t="s">
        <v>0</v>
      </c>
      <c r="B13" t="s">
        <v>35</v>
      </c>
      <c r="C13" t="s">
        <v>0</v>
      </c>
      <c r="D13" t="s">
        <v>36</v>
      </c>
      <c r="E13"/>
      <c r="F13" t="s">
        <v>0</v>
      </c>
      <c r="G13" s="10">
        <f>TODAY()+8</f>
        <v>44152.51472481481</v>
      </c>
      <c r="H13" s="10">
        <f>TODAY()+12</f>
        <v>44156.51472482639</v>
      </c>
      <c r="I13" t="s">
        <v>0</v>
      </c>
      <c r="J13">
        <v>0</v>
      </c>
      <c r="K13">
        <v>24</v>
      </c>
      <c r="L13">
        <v>0</v>
      </c>
      <c r="M13">
        <v>0</v>
      </c>
      <c r="N13" t="s">
        <v>23</v>
      </c>
      <c r="O13" t="s">
        <v>24</v>
      </c>
      <c r="P13" t="s">
        <v>0</v>
      </c>
      <c r="Q13">
        <v>0</v>
      </c>
      <c r="R13">
        <v>0</v>
      </c>
    </row>
    <row r="14" spans="1:18" x14ac:dyDescent="0.25">
      <c r="A14" s="9" t="s">
        <v>0</v>
      </c>
      <c r="B14" t="s">
        <v>37</v>
      </c>
      <c r="C14" t="s">
        <v>0</v>
      </c>
      <c r="D14" t="s">
        <v>38</v>
      </c>
      <c r="E14"/>
      <c r="F14" t="s">
        <v>0</v>
      </c>
      <c r="G14" s="10">
        <f>TODAY()+9</f>
        <v>44153.51472482639</v>
      </c>
      <c r="H14" s="10">
        <f>TODAY()+13</f>
        <v>44157.51472482639</v>
      </c>
      <c r="I14" t="s">
        <v>0</v>
      </c>
      <c r="J14">
        <v>0</v>
      </c>
      <c r="K14">
        <v>24</v>
      </c>
      <c r="L14">
        <v>0</v>
      </c>
      <c r="M14">
        <v>0</v>
      </c>
      <c r="N14" t="s">
        <v>23</v>
      </c>
      <c r="O14" t="s">
        <v>24</v>
      </c>
      <c r="P14" t="s">
        <v>0</v>
      </c>
      <c r="Q14">
        <v>0</v>
      </c>
      <c r="R14">
        <v>0</v>
      </c>
    </row>
    <row r="15" spans="1:18" x14ac:dyDescent="0.25">
      <c r="A15" s="9" t="s">
        <v>0</v>
      </c>
      <c r="B15" t="s">
        <v>39</v>
      </c>
      <c r="C15" t="s">
        <v>0</v>
      </c>
      <c r="D15" t="s">
        <v>40</v>
      </c>
      <c r="E15"/>
      <c r="F15" t="s">
        <v>0</v>
      </c>
      <c r="G15" s="10">
        <f>TODAY()+12</f>
        <v>44156.51472482639</v>
      </c>
      <c r="H15" s="10">
        <f>TODAY()+14</f>
        <v>44158.51472482639</v>
      </c>
      <c r="I15" t="s">
        <v>0</v>
      </c>
      <c r="J15">
        <v>0</v>
      </c>
      <c r="K15">
        <v>24</v>
      </c>
      <c r="L15">
        <v>0</v>
      </c>
      <c r="M15">
        <v>0</v>
      </c>
      <c r="N15" t="s">
        <v>23</v>
      </c>
      <c r="O15" t="s">
        <v>24</v>
      </c>
      <c r="P15" t="s">
        <v>0</v>
      </c>
      <c r="Q15">
        <v>0</v>
      </c>
      <c r="R15">
        <v>0</v>
      </c>
    </row>
    <row r="16" spans="1:18" x14ac:dyDescent="0.25">
      <c r="A16" s="11" t="s">
        <v>0</v>
      </c>
      <c r="B16" s="7" t="s">
        <v>41</v>
      </c>
      <c r="C16" s="7" t="s">
        <v>42</v>
      </c>
      <c r="D16" s="7"/>
      <c r="E16" s="7"/>
      <c r="F16" s="7" t="s">
        <v>0</v>
      </c>
      <c r="G16" s="8">
        <f>TODAY()+13</f>
        <v>44157.51472482639</v>
      </c>
      <c r="H16" s="8">
        <f>TODAY()+21</f>
        <v>44165.51472482639</v>
      </c>
      <c r="I16" s="7" t="s">
        <v>0</v>
      </c>
      <c r="J16" s="7">
        <v>0</v>
      </c>
      <c r="K16" s="7">
        <v>56</v>
      </c>
      <c r="L16" s="7">
        <v>0</v>
      </c>
      <c r="M16" s="7">
        <v>0</v>
      </c>
      <c r="N16" s="7" t="s">
        <v>0</v>
      </c>
      <c r="O16" s="7" t="s">
        <v>0</v>
      </c>
      <c r="P16" s="7" t="s">
        <v>0</v>
      </c>
      <c r="Q16" s="7">
        <v>0</v>
      </c>
      <c r="R16" s="7">
        <v>0</v>
      </c>
    </row>
    <row r="17" spans="1:18" x14ac:dyDescent="0.25">
      <c r="A17" s="9" t="s">
        <v>0</v>
      </c>
      <c r="B17" t="s">
        <v>43</v>
      </c>
      <c r="C17" t="s">
        <v>0</v>
      </c>
      <c r="D17" t="s">
        <v>44</v>
      </c>
      <c r="E17"/>
      <c r="F17" t="s">
        <v>0</v>
      </c>
      <c r="G17" s="10">
        <f>TODAY()+13</f>
        <v>44157.51472482639</v>
      </c>
      <c r="H17" s="10">
        <f>TODAY()+15</f>
        <v>44159.51472482639</v>
      </c>
      <c r="I17" t="s">
        <v>0</v>
      </c>
      <c r="J17">
        <v>0</v>
      </c>
      <c r="K17">
        <v>24</v>
      </c>
      <c r="L17">
        <v>0</v>
      </c>
      <c r="M17">
        <v>0</v>
      </c>
      <c r="N17" t="s">
        <v>23</v>
      </c>
      <c r="O17" t="s">
        <v>24</v>
      </c>
      <c r="P17" t="s">
        <v>0</v>
      </c>
      <c r="Q17">
        <v>0</v>
      </c>
      <c r="R17">
        <v>0</v>
      </c>
    </row>
    <row r="18" spans="1:18" x14ac:dyDescent="0.25">
      <c r="A18" s="9" t="s">
        <v>0</v>
      </c>
      <c r="B18" t="s">
        <v>45</v>
      </c>
      <c r="C18" t="s">
        <v>0</v>
      </c>
      <c r="D18" t="s">
        <v>46</v>
      </c>
      <c r="E18"/>
      <c r="F18" t="s">
        <v>0</v>
      </c>
      <c r="G18" s="10">
        <f>TODAY()+14</f>
        <v>44158.514724837965</v>
      </c>
      <c r="H18" s="10">
        <f>TODAY()+16</f>
        <v>44160.514724837965</v>
      </c>
      <c r="I18" t="s">
        <v>0</v>
      </c>
      <c r="J18">
        <v>0</v>
      </c>
      <c r="K18">
        <v>24</v>
      </c>
      <c r="L18">
        <v>0</v>
      </c>
      <c r="M18">
        <v>0</v>
      </c>
      <c r="N18" t="s">
        <v>23</v>
      </c>
      <c r="O18" t="s">
        <v>24</v>
      </c>
      <c r="P18" t="s">
        <v>0</v>
      </c>
      <c r="Q18">
        <v>0</v>
      </c>
      <c r="R18">
        <v>0</v>
      </c>
    </row>
    <row r="19" spans="1:18" x14ac:dyDescent="0.25">
      <c r="A19" s="9" t="s">
        <v>0</v>
      </c>
      <c r="B19" t="s">
        <v>47</v>
      </c>
      <c r="C19" t="s">
        <v>0</v>
      </c>
      <c r="D19" t="s">
        <v>48</v>
      </c>
      <c r="E19"/>
      <c r="F19" t="s">
        <v>0</v>
      </c>
      <c r="G19" s="10">
        <f>TODAY()+15</f>
        <v>44159.514724837965</v>
      </c>
      <c r="H19" s="10">
        <f>TODAY()+19</f>
        <v>44163.514724837965</v>
      </c>
      <c r="I19" t="s">
        <v>0</v>
      </c>
      <c r="J19">
        <v>0</v>
      </c>
      <c r="K19">
        <v>24</v>
      </c>
      <c r="L19">
        <v>0</v>
      </c>
      <c r="M19">
        <v>0</v>
      </c>
      <c r="N19" t="s">
        <v>23</v>
      </c>
      <c r="O19" t="s">
        <v>24</v>
      </c>
      <c r="P19" t="s">
        <v>0</v>
      </c>
      <c r="Q19">
        <v>0</v>
      </c>
      <c r="R19">
        <v>0</v>
      </c>
    </row>
    <row r="20" spans="1:18" x14ac:dyDescent="0.25">
      <c r="A20" s="9" t="s">
        <v>0</v>
      </c>
      <c r="B20" t="s">
        <v>49</v>
      </c>
      <c r="C20" t="s">
        <v>0</v>
      </c>
      <c r="D20" t="s">
        <v>50</v>
      </c>
      <c r="E20"/>
      <c r="F20" t="s">
        <v>0</v>
      </c>
      <c r="G20" s="10">
        <f>TODAY()+16</f>
        <v>44160.514724837965</v>
      </c>
      <c r="H20" s="10">
        <f>TODAY()+20</f>
        <v>44164.514724837965</v>
      </c>
      <c r="I20" t="s">
        <v>0</v>
      </c>
      <c r="J20">
        <v>0</v>
      </c>
      <c r="K20">
        <v>24</v>
      </c>
      <c r="L20">
        <v>0</v>
      </c>
      <c r="M20">
        <v>0</v>
      </c>
      <c r="N20" t="s">
        <v>23</v>
      </c>
      <c r="O20" t="s">
        <v>24</v>
      </c>
      <c r="P20" t="s">
        <v>0</v>
      </c>
      <c r="Q20">
        <v>0</v>
      </c>
      <c r="R20">
        <v>0</v>
      </c>
    </row>
    <row r="21" spans="1:18" x14ac:dyDescent="0.25">
      <c r="A21" s="9" t="s">
        <v>0</v>
      </c>
      <c r="B21" t="s">
        <v>51</v>
      </c>
      <c r="C21" t="s">
        <v>0</v>
      </c>
      <c r="D21" t="s">
        <v>52</v>
      </c>
      <c r="E21"/>
      <c r="F21" t="s">
        <v>0</v>
      </c>
      <c r="G21" s="10">
        <f>TODAY()+19</f>
        <v>44163.514724837965</v>
      </c>
      <c r="H21" s="10">
        <f>TODAY()+21</f>
        <v>44165.514724837965</v>
      </c>
      <c r="I21" t="s">
        <v>0</v>
      </c>
      <c r="J21">
        <v>0</v>
      </c>
      <c r="K21">
        <v>24</v>
      </c>
      <c r="L21">
        <v>0</v>
      </c>
      <c r="M21">
        <v>0</v>
      </c>
      <c r="N21" t="s">
        <v>23</v>
      </c>
      <c r="O21" t="s">
        <v>24</v>
      </c>
      <c r="P21" t="s">
        <v>0</v>
      </c>
      <c r="Q21">
        <v>0</v>
      </c>
      <c r="R21">
        <v>0</v>
      </c>
    </row>
    <row r="22" spans="1:18" x14ac:dyDescent="0.25">
      <c r="A22" s="11" t="s">
        <v>0</v>
      </c>
      <c r="B22" s="7" t="s">
        <v>53</v>
      </c>
      <c r="C22" s="7" t="s">
        <v>54</v>
      </c>
      <c r="D22" s="7"/>
      <c r="E22" s="7"/>
      <c r="F22" s="7" t="s">
        <v>0</v>
      </c>
      <c r="G22" s="8">
        <f>TODAY()+20</f>
        <v>44164.514724837965</v>
      </c>
      <c r="H22" s="8">
        <f>TODAY()+27</f>
        <v>44171.514724837965</v>
      </c>
      <c r="I22" s="7" t="s">
        <v>0</v>
      </c>
      <c r="J22" s="7">
        <v>0</v>
      </c>
      <c r="K22" s="7">
        <v>48</v>
      </c>
      <c r="L22" s="7">
        <v>0</v>
      </c>
      <c r="M22" s="7">
        <v>0</v>
      </c>
      <c r="N22" s="7" t="s">
        <v>0</v>
      </c>
      <c r="O22" s="7" t="s">
        <v>0</v>
      </c>
      <c r="P22" s="7" t="s">
        <v>0</v>
      </c>
      <c r="Q22" s="7">
        <v>0</v>
      </c>
      <c r="R22" s="7">
        <v>0</v>
      </c>
    </row>
    <row r="23" spans="1:18" x14ac:dyDescent="0.25">
      <c r="A23" s="9" t="s">
        <v>0</v>
      </c>
      <c r="B23" t="s">
        <v>55</v>
      </c>
      <c r="C23" t="s">
        <v>0</v>
      </c>
      <c r="D23" t="s">
        <v>56</v>
      </c>
      <c r="E23"/>
      <c r="F23" t="s">
        <v>0</v>
      </c>
      <c r="G23" s="10">
        <f>TODAY()+20</f>
        <v>44164.514724849534</v>
      </c>
      <c r="H23" s="10">
        <f>TODAY()+22</f>
        <v>44166.514724849534</v>
      </c>
      <c r="I23" t="s">
        <v>0</v>
      </c>
      <c r="J23">
        <v>0</v>
      </c>
      <c r="K23">
        <v>24</v>
      </c>
      <c r="L23">
        <v>0</v>
      </c>
      <c r="M23">
        <v>0</v>
      </c>
      <c r="N23" t="s">
        <v>23</v>
      </c>
      <c r="O23" t="s">
        <v>24</v>
      </c>
      <c r="P23" t="s">
        <v>0</v>
      </c>
      <c r="Q23">
        <v>0</v>
      </c>
      <c r="R23">
        <v>0</v>
      </c>
    </row>
    <row r="24" spans="1:18" x14ac:dyDescent="0.25">
      <c r="A24" s="9" t="s">
        <v>0</v>
      </c>
      <c r="B24" t="s">
        <v>57</v>
      </c>
      <c r="C24" t="s">
        <v>0</v>
      </c>
      <c r="D24" t="s">
        <v>58</v>
      </c>
      <c r="E24"/>
      <c r="F24" t="s">
        <v>0</v>
      </c>
      <c r="G24" s="10">
        <f>TODAY()+21</f>
        <v>44165.514724849534</v>
      </c>
      <c r="H24" s="10">
        <f>TODAY()+23</f>
        <v>44167.514724849534</v>
      </c>
      <c r="I24" t="s">
        <v>0</v>
      </c>
      <c r="J24">
        <v>0</v>
      </c>
      <c r="K24">
        <v>24</v>
      </c>
      <c r="L24">
        <v>0</v>
      </c>
      <c r="M24">
        <v>0</v>
      </c>
      <c r="N24" t="s">
        <v>23</v>
      </c>
      <c r="O24" t="s">
        <v>24</v>
      </c>
      <c r="P24" t="s">
        <v>0</v>
      </c>
      <c r="Q24">
        <v>0</v>
      </c>
      <c r="R24">
        <v>0</v>
      </c>
    </row>
    <row r="25" spans="1:18" x14ac:dyDescent="0.25">
      <c r="A25" s="9" t="s">
        <v>0</v>
      </c>
      <c r="B25" t="s">
        <v>59</v>
      </c>
      <c r="C25" t="s">
        <v>0</v>
      </c>
      <c r="D25" t="s">
        <v>60</v>
      </c>
      <c r="E25"/>
      <c r="F25" t="s">
        <v>0</v>
      </c>
      <c r="G25" s="10">
        <f>TODAY()+22</f>
        <v>44166.514724849534</v>
      </c>
      <c r="H25" s="10">
        <f>TODAY()+26</f>
        <v>44170.514724849534</v>
      </c>
      <c r="I25" t="s">
        <v>0</v>
      </c>
      <c r="J25">
        <v>0</v>
      </c>
      <c r="K25">
        <v>24</v>
      </c>
      <c r="L25">
        <v>0</v>
      </c>
      <c r="M25">
        <v>0</v>
      </c>
      <c r="N25" t="s">
        <v>23</v>
      </c>
      <c r="O25" t="s">
        <v>24</v>
      </c>
      <c r="P25" t="s">
        <v>0</v>
      </c>
      <c r="Q25">
        <v>0</v>
      </c>
      <c r="R25">
        <v>0</v>
      </c>
    </row>
    <row r="26" spans="1:18" x14ac:dyDescent="0.25">
      <c r="A26" s="9" t="s">
        <v>0</v>
      </c>
      <c r="B26" t="s">
        <v>61</v>
      </c>
      <c r="C26" t="s">
        <v>0</v>
      </c>
      <c r="D26" t="s">
        <v>62</v>
      </c>
      <c r="E26"/>
      <c r="F26" t="s">
        <v>0</v>
      </c>
      <c r="G26" s="10">
        <f>TODAY()+23</f>
        <v>44167.514724849534</v>
      </c>
      <c r="H26" s="10">
        <f>TODAY()+27</f>
        <v>44171.514724849534</v>
      </c>
      <c r="I26" t="s">
        <v>0</v>
      </c>
      <c r="J26">
        <v>0</v>
      </c>
      <c r="K26">
        <v>24</v>
      </c>
      <c r="L26">
        <v>0</v>
      </c>
      <c r="M26">
        <v>0</v>
      </c>
      <c r="N26" t="s">
        <v>23</v>
      </c>
      <c r="O26" t="s">
        <v>24</v>
      </c>
      <c r="P26" t="s">
        <v>0</v>
      </c>
      <c r="Q26">
        <v>0</v>
      </c>
      <c r="R26">
        <v>0</v>
      </c>
    </row>
    <row r="27" spans="1:18" x14ac:dyDescent="0.25">
      <c r="A27" s="11" t="s">
        <v>0</v>
      </c>
      <c r="B27" s="7" t="s">
        <v>63</v>
      </c>
      <c r="C27" s="7" t="s">
        <v>64</v>
      </c>
      <c r="D27" s="7"/>
      <c r="E27" s="7"/>
      <c r="F27" s="7" t="s">
        <v>0</v>
      </c>
      <c r="G27" s="8">
        <f>TODAY()+26</f>
        <v>44170.514724849534</v>
      </c>
      <c r="H27" s="8">
        <f>TODAY()+35</f>
        <v>44179.51472486111</v>
      </c>
      <c r="I27" s="7" t="s">
        <v>0</v>
      </c>
      <c r="J27" s="7">
        <v>0</v>
      </c>
      <c r="K27" s="7">
        <v>64</v>
      </c>
      <c r="L27" s="7">
        <v>0</v>
      </c>
      <c r="M27" s="7">
        <v>0</v>
      </c>
      <c r="N27" s="7" t="s">
        <v>0</v>
      </c>
      <c r="O27" s="7" t="s">
        <v>0</v>
      </c>
      <c r="P27" s="7" t="s">
        <v>0</v>
      </c>
      <c r="Q27" s="7">
        <v>0</v>
      </c>
      <c r="R27" s="7">
        <v>0</v>
      </c>
    </row>
    <row r="28" spans="1:18" x14ac:dyDescent="0.25">
      <c r="A28" s="9" t="s">
        <v>0</v>
      </c>
      <c r="B28" t="s">
        <v>65</v>
      </c>
      <c r="C28" t="s">
        <v>0</v>
      </c>
      <c r="D28" t="s">
        <v>66</v>
      </c>
      <c r="E28"/>
      <c r="F28" t="s">
        <v>0</v>
      </c>
      <c r="G28" s="10">
        <f>TODAY()+26</f>
        <v>44170.51472486111</v>
      </c>
      <c r="H28" s="10">
        <f>TODAY()+28</f>
        <v>44172.51472486111</v>
      </c>
      <c r="I28" t="s">
        <v>0</v>
      </c>
      <c r="J28">
        <v>0</v>
      </c>
      <c r="K28">
        <v>24</v>
      </c>
      <c r="L28">
        <v>0</v>
      </c>
      <c r="M28">
        <v>0</v>
      </c>
      <c r="N28" t="s">
        <v>23</v>
      </c>
      <c r="O28" t="s">
        <v>24</v>
      </c>
      <c r="P28" t="s">
        <v>0</v>
      </c>
      <c r="Q28">
        <v>0</v>
      </c>
      <c r="R28">
        <v>0</v>
      </c>
    </row>
    <row r="29" spans="1:18" x14ac:dyDescent="0.25">
      <c r="A29" s="9" t="s">
        <v>0</v>
      </c>
      <c r="B29" t="s">
        <v>67</v>
      </c>
      <c r="C29" t="s">
        <v>0</v>
      </c>
      <c r="D29" t="s">
        <v>68</v>
      </c>
      <c r="E29"/>
      <c r="F29" t="s">
        <v>0</v>
      </c>
      <c r="G29" s="10">
        <f>TODAY()+27</f>
        <v>44171.51472486111</v>
      </c>
      <c r="H29" s="10">
        <f>TODAY()+29</f>
        <v>44173.51472486111</v>
      </c>
      <c r="I29" t="s">
        <v>0</v>
      </c>
      <c r="J29">
        <v>0</v>
      </c>
      <c r="K29">
        <v>24</v>
      </c>
      <c r="L29">
        <v>0</v>
      </c>
      <c r="M29">
        <v>0</v>
      </c>
      <c r="N29" t="s">
        <v>23</v>
      </c>
      <c r="O29" t="s">
        <v>24</v>
      </c>
      <c r="P29" t="s">
        <v>0</v>
      </c>
      <c r="Q29">
        <v>0</v>
      </c>
      <c r="R29">
        <v>0</v>
      </c>
    </row>
    <row r="30" spans="1:18" x14ac:dyDescent="0.25">
      <c r="A30" s="9" t="s">
        <v>0</v>
      </c>
      <c r="B30" t="s">
        <v>69</v>
      </c>
      <c r="C30" t="s">
        <v>0</v>
      </c>
      <c r="D30" t="s">
        <v>70</v>
      </c>
      <c r="E30"/>
      <c r="F30" t="s">
        <v>0</v>
      </c>
      <c r="G30" s="10">
        <f>TODAY()+28</f>
        <v>44172.51472486111</v>
      </c>
      <c r="H30" s="10">
        <f>TODAY()+30</f>
        <v>44174.51472486111</v>
      </c>
      <c r="I30" t="s">
        <v>0</v>
      </c>
      <c r="J30">
        <v>0</v>
      </c>
      <c r="K30">
        <v>24</v>
      </c>
      <c r="L30">
        <v>0</v>
      </c>
      <c r="M30">
        <v>0</v>
      </c>
      <c r="N30" t="s">
        <v>23</v>
      </c>
      <c r="O30" t="s">
        <v>24</v>
      </c>
      <c r="P30" t="s">
        <v>0</v>
      </c>
      <c r="Q30">
        <v>0</v>
      </c>
      <c r="R30">
        <v>0</v>
      </c>
    </row>
    <row r="31" spans="1:18" x14ac:dyDescent="0.25">
      <c r="A31" s="9" t="s">
        <v>0</v>
      </c>
      <c r="B31" t="s">
        <v>71</v>
      </c>
      <c r="C31" t="s">
        <v>0</v>
      </c>
      <c r="D31" t="s">
        <v>72</v>
      </c>
      <c r="E31"/>
      <c r="F31" t="s">
        <v>0</v>
      </c>
      <c r="G31" s="10">
        <f>TODAY()+29</f>
        <v>44173.514724872686</v>
      </c>
      <c r="H31" s="10">
        <f>TODAY()+33</f>
        <v>44177.514724872686</v>
      </c>
      <c r="I31" t="s">
        <v>0</v>
      </c>
      <c r="J31">
        <v>0</v>
      </c>
      <c r="K31">
        <v>24</v>
      </c>
      <c r="L31">
        <v>0</v>
      </c>
      <c r="M31">
        <v>0</v>
      </c>
      <c r="N31" t="s">
        <v>23</v>
      </c>
      <c r="O31" t="s">
        <v>24</v>
      </c>
      <c r="P31" t="s">
        <v>0</v>
      </c>
      <c r="Q31">
        <v>0</v>
      </c>
      <c r="R31">
        <v>0</v>
      </c>
    </row>
    <row r="32" spans="1:18" x14ac:dyDescent="0.25">
      <c r="A32" s="9" t="s">
        <v>0</v>
      </c>
      <c r="B32" t="s">
        <v>73</v>
      </c>
      <c r="C32" t="s">
        <v>0</v>
      </c>
      <c r="D32" t="s">
        <v>74</v>
      </c>
      <c r="E32"/>
      <c r="F32" t="s">
        <v>0</v>
      </c>
      <c r="G32" s="10">
        <f>TODAY()+30</f>
        <v>44174.514724872686</v>
      </c>
      <c r="H32" s="10">
        <f>TODAY()+34</f>
        <v>44178.514724884255</v>
      </c>
      <c r="I32" t="s">
        <v>0</v>
      </c>
      <c r="J32">
        <v>0</v>
      </c>
      <c r="K32">
        <v>24</v>
      </c>
      <c r="L32">
        <v>0</v>
      </c>
      <c r="M32">
        <v>0</v>
      </c>
      <c r="N32" t="s">
        <v>23</v>
      </c>
      <c r="O32" t="s">
        <v>24</v>
      </c>
      <c r="P32" t="s">
        <v>0</v>
      </c>
      <c r="Q32">
        <v>0</v>
      </c>
      <c r="R32">
        <v>0</v>
      </c>
    </row>
    <row r="33" spans="1:18" x14ac:dyDescent="0.25">
      <c r="A33" s="9" t="s">
        <v>0</v>
      </c>
      <c r="B33" t="s">
        <v>75</v>
      </c>
      <c r="C33" t="s">
        <v>0</v>
      </c>
      <c r="D33" t="s">
        <v>76</v>
      </c>
      <c r="E33"/>
      <c r="F33" t="s">
        <v>0</v>
      </c>
      <c r="G33" s="10">
        <f>TODAY()+33</f>
        <v>44177.514724884255</v>
      </c>
      <c r="H33" s="10">
        <f>TODAY()+35</f>
        <v>44179.514724884255</v>
      </c>
      <c r="I33" t="s">
        <v>0</v>
      </c>
      <c r="J33">
        <v>0</v>
      </c>
      <c r="K33">
        <v>24</v>
      </c>
      <c r="L33">
        <v>0</v>
      </c>
      <c r="M33">
        <v>0</v>
      </c>
      <c r="N33" t="s">
        <v>23</v>
      </c>
      <c r="O33" t="s">
        <v>24</v>
      </c>
      <c r="P33" t="s">
        <v>0</v>
      </c>
      <c r="Q33">
        <v>0</v>
      </c>
      <c r="R33">
        <v>0</v>
      </c>
    </row>
    <row r="34" spans="1:18" x14ac:dyDescent="0.25">
      <c r="A34" s="11" t="s">
        <v>0</v>
      </c>
      <c r="B34" s="7" t="s">
        <v>77</v>
      </c>
      <c r="C34" s="7" t="s">
        <v>78</v>
      </c>
      <c r="D34" s="7"/>
      <c r="E34" s="7"/>
      <c r="F34" s="7" t="s">
        <v>0</v>
      </c>
      <c r="G34" s="8">
        <f>TODAY()+26</f>
        <v>44170.514724884255</v>
      </c>
      <c r="H34" s="8">
        <f>TODAY()+29</f>
        <v>44173.514724884255</v>
      </c>
      <c r="I34" s="7" t="s">
        <v>0</v>
      </c>
      <c r="J34" s="7">
        <v>0</v>
      </c>
      <c r="K34" s="7">
        <v>32</v>
      </c>
      <c r="L34" s="7">
        <v>0</v>
      </c>
      <c r="M34" s="7">
        <v>0</v>
      </c>
      <c r="N34" s="7" t="s">
        <v>0</v>
      </c>
      <c r="O34" s="7" t="s">
        <v>0</v>
      </c>
      <c r="P34" s="7" t="s">
        <v>0</v>
      </c>
      <c r="Q34" s="7">
        <v>0</v>
      </c>
      <c r="R34" s="7">
        <v>0</v>
      </c>
    </row>
    <row r="35" spans="1:18" x14ac:dyDescent="0.25">
      <c r="A35" s="9" t="s">
        <v>0</v>
      </c>
      <c r="B35" t="s">
        <v>79</v>
      </c>
      <c r="C35" t="s">
        <v>0</v>
      </c>
      <c r="D35" t="s">
        <v>80</v>
      </c>
      <c r="E35"/>
      <c r="F35" t="s">
        <v>0</v>
      </c>
      <c r="G35" s="10">
        <f>TODAY()+26</f>
        <v>44170.514724884255</v>
      </c>
      <c r="H35" s="10">
        <f>TODAY()+28</f>
        <v>44172.51472489584</v>
      </c>
      <c r="I35" t="s">
        <v>0</v>
      </c>
      <c r="J35">
        <v>0</v>
      </c>
      <c r="K35">
        <v>24</v>
      </c>
      <c r="L35">
        <v>0</v>
      </c>
      <c r="M35">
        <v>0</v>
      </c>
      <c r="N35" t="s">
        <v>23</v>
      </c>
      <c r="O35" t="s">
        <v>24</v>
      </c>
      <c r="P35" t="s">
        <v>0</v>
      </c>
      <c r="Q35">
        <v>0</v>
      </c>
      <c r="R35">
        <v>0</v>
      </c>
    </row>
    <row r="36" spans="1:18" x14ac:dyDescent="0.25">
      <c r="A36" s="9" t="s">
        <v>0</v>
      </c>
      <c r="B36" t="s">
        <v>81</v>
      </c>
      <c r="C36" t="s">
        <v>0</v>
      </c>
      <c r="D36" t="s">
        <v>82</v>
      </c>
      <c r="E36"/>
      <c r="F36" t="s">
        <v>0</v>
      </c>
      <c r="G36" s="10">
        <f>TODAY()+27</f>
        <v>44171.51472489584</v>
      </c>
      <c r="H36" s="10">
        <f>TODAY()+29</f>
        <v>44173.51472489584</v>
      </c>
      <c r="I36" t="s">
        <v>0</v>
      </c>
      <c r="J36">
        <v>0</v>
      </c>
      <c r="K36">
        <v>24</v>
      </c>
      <c r="L36">
        <v>0</v>
      </c>
      <c r="M36">
        <v>0</v>
      </c>
      <c r="N36" t="s">
        <v>23</v>
      </c>
      <c r="O36" t="s">
        <v>24</v>
      </c>
      <c r="P36" t="s">
        <v>0</v>
      </c>
      <c r="Q36">
        <v>0</v>
      </c>
      <c r="R36">
        <v>0</v>
      </c>
    </row>
    <row r="37" spans="1:18" x14ac:dyDescent="0.25">
      <c r="A37" s="11" t="s">
        <v>0</v>
      </c>
      <c r="B37" s="7" t="s">
        <v>83</v>
      </c>
      <c r="C37" s="7" t="s">
        <v>84</v>
      </c>
      <c r="D37" s="7"/>
      <c r="E37" s="7"/>
      <c r="F37" s="7" t="s">
        <v>0</v>
      </c>
      <c r="G37" s="8">
        <f>TODAY()+26</f>
        <v>44170.51472489584</v>
      </c>
      <c r="H37" s="8">
        <f>TODAY()+33</f>
        <v>44177.51472489584</v>
      </c>
      <c r="I37" s="7" t="s">
        <v>0</v>
      </c>
      <c r="J37" s="7">
        <v>0</v>
      </c>
      <c r="K37" s="7">
        <v>48</v>
      </c>
      <c r="L37" s="7">
        <v>0</v>
      </c>
      <c r="M37" s="7">
        <v>0</v>
      </c>
      <c r="N37" s="7" t="s">
        <v>0</v>
      </c>
      <c r="O37" s="7" t="s">
        <v>0</v>
      </c>
      <c r="P37" s="7" t="s">
        <v>0</v>
      </c>
      <c r="Q37" s="7">
        <v>0</v>
      </c>
      <c r="R37" s="7">
        <v>0</v>
      </c>
    </row>
    <row r="38" spans="1:18" x14ac:dyDescent="0.25">
      <c r="A38" s="12" t="s">
        <v>0</v>
      </c>
      <c r="B38" s="7" t="s">
        <v>85</v>
      </c>
      <c r="C38" s="7" t="s">
        <v>0</v>
      </c>
      <c r="D38" s="7" t="s">
        <v>86</v>
      </c>
      <c r="E38" s="7"/>
      <c r="F38" s="7" t="s">
        <v>0</v>
      </c>
      <c r="G38" s="8">
        <f>TODAY()+26</f>
        <v>44170.51472489584</v>
      </c>
      <c r="H38" s="8">
        <f>TODAY()+28</f>
        <v>44172.51472489584</v>
      </c>
      <c r="I38" s="7" t="s">
        <v>0</v>
      </c>
      <c r="J38" s="7">
        <v>0</v>
      </c>
      <c r="K38" s="7">
        <v>24</v>
      </c>
      <c r="L38" s="7">
        <v>0</v>
      </c>
      <c r="M38" s="7">
        <v>0</v>
      </c>
      <c r="N38" s="7" t="s">
        <v>0</v>
      </c>
      <c r="O38" s="7" t="s">
        <v>0</v>
      </c>
      <c r="P38" s="7" t="s">
        <v>0</v>
      </c>
      <c r="Q38" s="7">
        <v>0</v>
      </c>
      <c r="R38" s="7">
        <v>0</v>
      </c>
    </row>
    <row r="39" spans="1:18" x14ac:dyDescent="0.25">
      <c r="A39" s="9" t="s">
        <v>0</v>
      </c>
      <c r="B39" t="s">
        <v>87</v>
      </c>
      <c r="C39" t="s">
        <v>0</v>
      </c>
      <c r="D39" t="s">
        <v>0</v>
      </c>
      <c r="E39" t="s">
        <v>88</v>
      </c>
      <c r="F39" t="s">
        <v>0</v>
      </c>
      <c r="G39" s="10">
        <f>TODAY()+26</f>
        <v>44170.51472490741</v>
      </c>
      <c r="H39" s="10">
        <f>TODAY()+28</f>
        <v>44172.51472490741</v>
      </c>
      <c r="I39" t="s">
        <v>0</v>
      </c>
      <c r="J39">
        <v>0</v>
      </c>
      <c r="K39">
        <v>24</v>
      </c>
      <c r="L39">
        <v>0</v>
      </c>
      <c r="M39">
        <v>0</v>
      </c>
      <c r="N39" t="s">
        <v>23</v>
      </c>
      <c r="O39" t="s">
        <v>24</v>
      </c>
      <c r="P39" t="s">
        <v>0</v>
      </c>
      <c r="Q39">
        <v>0</v>
      </c>
      <c r="R39">
        <v>0</v>
      </c>
    </row>
    <row r="40" spans="1:18" x14ac:dyDescent="0.25">
      <c r="A40" s="9" t="s">
        <v>0</v>
      </c>
      <c r="B40" t="s">
        <v>89</v>
      </c>
      <c r="C40" t="s">
        <v>0</v>
      </c>
      <c r="D40" t="s">
        <v>90</v>
      </c>
      <c r="E40"/>
      <c r="F40" t="s">
        <v>0</v>
      </c>
      <c r="G40" s="10">
        <f>TODAY()+27</f>
        <v>44171.51472490741</v>
      </c>
      <c r="H40" s="10">
        <f>TODAY()+33</f>
        <v>44177.51472490741</v>
      </c>
      <c r="I40" t="s">
        <v>0</v>
      </c>
      <c r="J40">
        <v>0</v>
      </c>
      <c r="K40">
        <v>40</v>
      </c>
      <c r="L40">
        <v>0</v>
      </c>
      <c r="M40">
        <v>0</v>
      </c>
      <c r="N40" t="s">
        <v>23</v>
      </c>
      <c r="O40" t="s">
        <v>24</v>
      </c>
      <c r="P40" t="s">
        <v>0</v>
      </c>
      <c r="Q40">
        <v>0</v>
      </c>
      <c r="R40">
        <v>0</v>
      </c>
    </row>
    <row r="41" spans="1:18" x14ac:dyDescent="0.25">
      <c r="A41" s="9" t="s">
        <v>0</v>
      </c>
      <c r="B41" t="s">
        <v>91</v>
      </c>
      <c r="C41" t="s">
        <v>0</v>
      </c>
      <c r="D41" t="s">
        <v>92</v>
      </c>
      <c r="E41"/>
      <c r="F41" t="s">
        <v>0</v>
      </c>
      <c r="G41" s="10">
        <f>TODAY()+27</f>
        <v>44171.51472491898</v>
      </c>
      <c r="H41" s="10">
        <f>TODAY()+33</f>
        <v>44177.51472491898</v>
      </c>
      <c r="I41" t="s">
        <v>0</v>
      </c>
      <c r="J41">
        <v>0</v>
      </c>
      <c r="K41">
        <v>40</v>
      </c>
      <c r="L41">
        <v>0</v>
      </c>
      <c r="M41">
        <v>0</v>
      </c>
      <c r="N41" t="s">
        <v>23</v>
      </c>
      <c r="O41" t="s">
        <v>24</v>
      </c>
      <c r="P41" t="s">
        <v>0</v>
      </c>
      <c r="Q41">
        <v>0</v>
      </c>
      <c r="R41">
        <v>0</v>
      </c>
    </row>
    <row r="42" spans="1:18" x14ac:dyDescent="0.25">
      <c r="A42" s="9" t="s">
        <v>0</v>
      </c>
      <c r="B42" t="s">
        <v>93</v>
      </c>
      <c r="C42" t="s">
        <v>0</v>
      </c>
      <c r="D42" t="s">
        <v>94</v>
      </c>
      <c r="E42"/>
      <c r="F42" t="s">
        <v>0</v>
      </c>
      <c r="G42" s="10">
        <f>TODAY()+27</f>
        <v>44171.51472491898</v>
      </c>
      <c r="H42" s="10">
        <f>TODAY()+33</f>
        <v>44177.51472491898</v>
      </c>
      <c r="I42" t="s">
        <v>0</v>
      </c>
      <c r="J42">
        <v>0</v>
      </c>
      <c r="K42">
        <v>40</v>
      </c>
      <c r="L42">
        <v>0</v>
      </c>
      <c r="M42">
        <v>0</v>
      </c>
      <c r="N42" t="s">
        <v>23</v>
      </c>
      <c r="O42" t="s">
        <v>24</v>
      </c>
      <c r="P42" t="s">
        <v>0</v>
      </c>
      <c r="Q42">
        <v>0</v>
      </c>
      <c r="R42">
        <v>0</v>
      </c>
    </row>
    <row r="43" spans="1:18" x14ac:dyDescent="0.25">
      <c r="A43" s="9" t="s">
        <v>0</v>
      </c>
      <c r="B43" t="s">
        <v>95</v>
      </c>
      <c r="C43" t="s">
        <v>0</v>
      </c>
      <c r="D43" t="s">
        <v>96</v>
      </c>
      <c r="E43"/>
      <c r="F43" t="s">
        <v>0</v>
      </c>
      <c r="G43" s="10">
        <f>TODAY()+27</f>
        <v>44171.51472491898</v>
      </c>
      <c r="H43" s="10">
        <f>TODAY()+33</f>
        <v>44177.51472491898</v>
      </c>
      <c r="I43" t="s">
        <v>0</v>
      </c>
      <c r="J43">
        <v>0</v>
      </c>
      <c r="K43">
        <v>40</v>
      </c>
      <c r="L43">
        <v>0</v>
      </c>
      <c r="M43">
        <v>0</v>
      </c>
      <c r="N43" t="s">
        <v>23</v>
      </c>
      <c r="O43" t="s">
        <v>24</v>
      </c>
      <c r="P43" t="s">
        <v>0</v>
      </c>
      <c r="Q43">
        <v>0</v>
      </c>
      <c r="R43">
        <v>0</v>
      </c>
    </row>
    <row r="44" spans="1:18" x14ac:dyDescent="0.25">
      <c r="A44" s="9" t="s">
        <v>0</v>
      </c>
      <c r="B44" t="s">
        <v>97</v>
      </c>
      <c r="C44" t="s">
        <v>0</v>
      </c>
      <c r="D44" t="s">
        <v>98</v>
      </c>
      <c r="E44"/>
      <c r="F44" t="s">
        <v>0</v>
      </c>
      <c r="G44" s="10">
        <f>TODAY()+27</f>
        <v>44171.51472491898</v>
      </c>
      <c r="H44" s="10">
        <f>TODAY()+33</f>
        <v>44177.51472493056</v>
      </c>
      <c r="I44" t="s">
        <v>0</v>
      </c>
      <c r="J44">
        <v>0</v>
      </c>
      <c r="K44">
        <v>40</v>
      </c>
      <c r="L44">
        <v>0</v>
      </c>
      <c r="M44">
        <v>0</v>
      </c>
      <c r="N44" t="s">
        <v>23</v>
      </c>
      <c r="O44" t="s">
        <v>24</v>
      </c>
      <c r="P44" t="s">
        <v>0</v>
      </c>
      <c r="Q44">
        <v>0</v>
      </c>
      <c r="R44">
        <v>0</v>
      </c>
    </row>
    <row r="45" spans="1:18" x14ac:dyDescent="0.25">
      <c r="A45" s="9" t="s">
        <v>0</v>
      </c>
      <c r="B45" t="s">
        <v>99</v>
      </c>
      <c r="C45" t="s">
        <v>0</v>
      </c>
      <c r="D45" t="s">
        <v>100</v>
      </c>
      <c r="E45"/>
      <c r="F45" t="s">
        <v>0</v>
      </c>
      <c r="G45" s="10">
        <f>TODAY()+27</f>
        <v>44171.51472493056</v>
      </c>
      <c r="H45" s="10">
        <f>TODAY()+33</f>
        <v>44177.51472493056</v>
      </c>
      <c r="I45" t="s">
        <v>0</v>
      </c>
      <c r="J45">
        <v>0</v>
      </c>
      <c r="K45">
        <v>40</v>
      </c>
      <c r="L45">
        <v>0</v>
      </c>
      <c r="M45">
        <v>0</v>
      </c>
      <c r="N45" t="s">
        <v>23</v>
      </c>
      <c r="O45" t="s">
        <v>24</v>
      </c>
      <c r="P45" t="s">
        <v>0</v>
      </c>
      <c r="Q45">
        <v>0</v>
      </c>
      <c r="R45">
        <v>0</v>
      </c>
    </row>
    <row r="46" spans="1:18" x14ac:dyDescent="0.25">
      <c r="A46" s="11" t="s">
        <v>0</v>
      </c>
      <c r="B46" s="7" t="s">
        <v>101</v>
      </c>
      <c r="C46" s="7" t="s">
        <v>102</v>
      </c>
      <c r="D46" s="7"/>
      <c r="E46" s="7"/>
      <c r="F46" s="7" t="s">
        <v>0</v>
      </c>
      <c r="G46" s="8">
        <f>TODAY()+27</f>
        <v>44171.514724953704</v>
      </c>
      <c r="H46" s="8">
        <f>TODAY()+35</f>
        <v>44179.514724953704</v>
      </c>
      <c r="I46" s="7" t="s">
        <v>0</v>
      </c>
      <c r="J46" s="7">
        <v>0</v>
      </c>
      <c r="K46" s="7">
        <v>56</v>
      </c>
      <c r="L46" s="7">
        <v>0</v>
      </c>
      <c r="M46" s="7">
        <v>0</v>
      </c>
      <c r="N46" s="7" t="s">
        <v>0</v>
      </c>
      <c r="O46" s="7" t="s">
        <v>0</v>
      </c>
      <c r="P46" s="7" t="s">
        <v>0</v>
      </c>
      <c r="Q46" s="7">
        <v>0</v>
      </c>
      <c r="R46" s="7">
        <v>0</v>
      </c>
    </row>
    <row r="47" spans="1:18" x14ac:dyDescent="0.25">
      <c r="A47" s="9" t="s">
        <v>0</v>
      </c>
      <c r="B47" t="s">
        <v>103</v>
      </c>
      <c r="C47" t="s">
        <v>0</v>
      </c>
      <c r="D47" t="s">
        <v>104</v>
      </c>
      <c r="E47"/>
      <c r="F47" t="s">
        <v>0</v>
      </c>
      <c r="G47" s="10">
        <f>TODAY()+27</f>
        <v>44171.514724953704</v>
      </c>
      <c r="H47" s="10">
        <f>TODAY()+27</f>
        <v>44171.514724953704</v>
      </c>
      <c r="I47" t="s">
        <v>0</v>
      </c>
      <c r="J47">
        <v>0</v>
      </c>
      <c r="K47">
        <v>8</v>
      </c>
      <c r="L47">
        <v>0</v>
      </c>
      <c r="M47">
        <v>0</v>
      </c>
      <c r="N47" t="s">
        <v>23</v>
      </c>
      <c r="O47" t="s">
        <v>24</v>
      </c>
      <c r="P47" t="s">
        <v>0</v>
      </c>
      <c r="Q47">
        <v>0</v>
      </c>
      <c r="R47">
        <v>0</v>
      </c>
    </row>
    <row r="48" spans="1:18" x14ac:dyDescent="0.25">
      <c r="A48" s="9" t="s">
        <v>0</v>
      </c>
      <c r="B48" t="s">
        <v>105</v>
      </c>
      <c r="C48" t="s">
        <v>0</v>
      </c>
      <c r="D48" t="s">
        <v>106</v>
      </c>
      <c r="E48"/>
      <c r="F48" t="s">
        <v>0</v>
      </c>
      <c r="G48" s="10">
        <f>TODAY()+28</f>
        <v>44172.514724953704</v>
      </c>
      <c r="H48" s="10">
        <f>TODAY()+28</f>
        <v>44172.51472496528</v>
      </c>
      <c r="I48" t="s">
        <v>0</v>
      </c>
      <c r="J48">
        <v>0</v>
      </c>
      <c r="K48">
        <v>8</v>
      </c>
      <c r="L48">
        <v>0</v>
      </c>
      <c r="M48">
        <v>0</v>
      </c>
      <c r="N48" t="s">
        <v>23</v>
      </c>
      <c r="O48" t="s">
        <v>24</v>
      </c>
      <c r="P48" t="s">
        <v>0</v>
      </c>
      <c r="Q48">
        <v>0</v>
      </c>
      <c r="R48">
        <v>0</v>
      </c>
    </row>
    <row r="49" spans="1:18" x14ac:dyDescent="0.25">
      <c r="A49" s="9" t="s">
        <v>0</v>
      </c>
      <c r="B49" t="s">
        <v>107</v>
      </c>
      <c r="C49" t="s">
        <v>0</v>
      </c>
      <c r="D49" t="s">
        <v>108</v>
      </c>
      <c r="E49"/>
      <c r="F49" t="s">
        <v>0</v>
      </c>
      <c r="G49" s="10">
        <f>TODAY()+29</f>
        <v>44173.51472496528</v>
      </c>
      <c r="H49" s="10">
        <f>TODAY()+29</f>
        <v>44173.51472496528</v>
      </c>
      <c r="I49" t="s">
        <v>0</v>
      </c>
      <c r="J49">
        <v>0</v>
      </c>
      <c r="K49">
        <v>8</v>
      </c>
      <c r="L49">
        <v>0</v>
      </c>
      <c r="M49">
        <v>0</v>
      </c>
      <c r="N49" t="s">
        <v>23</v>
      </c>
      <c r="O49" t="s">
        <v>24</v>
      </c>
      <c r="P49" t="s">
        <v>0</v>
      </c>
      <c r="Q49">
        <v>0</v>
      </c>
      <c r="R49">
        <v>0</v>
      </c>
    </row>
    <row r="50" spans="1:18" x14ac:dyDescent="0.25">
      <c r="A50" s="9" t="s">
        <v>0</v>
      </c>
      <c r="B50" t="s">
        <v>109</v>
      </c>
      <c r="C50" t="s">
        <v>0</v>
      </c>
      <c r="D50" t="s">
        <v>110</v>
      </c>
      <c r="E50"/>
      <c r="F50" t="s">
        <v>0</v>
      </c>
      <c r="G50" s="10">
        <f>TODAY()+30</f>
        <v>44174.51472496528</v>
      </c>
      <c r="H50" s="10">
        <f>TODAY()+30</f>
        <v>44174.51472496528</v>
      </c>
      <c r="I50" t="s">
        <v>0</v>
      </c>
      <c r="J50">
        <v>0</v>
      </c>
      <c r="K50">
        <v>8</v>
      </c>
      <c r="L50">
        <v>0</v>
      </c>
      <c r="M50">
        <v>0</v>
      </c>
      <c r="N50" t="s">
        <v>23</v>
      </c>
      <c r="O50" t="s">
        <v>24</v>
      </c>
      <c r="P50" t="s">
        <v>0</v>
      </c>
      <c r="Q50">
        <v>0</v>
      </c>
      <c r="R50">
        <v>0</v>
      </c>
    </row>
    <row r="51" spans="1:18" x14ac:dyDescent="0.25">
      <c r="A51" s="9" t="s">
        <v>0</v>
      </c>
      <c r="B51" t="s">
        <v>111</v>
      </c>
      <c r="C51" t="s">
        <v>0</v>
      </c>
      <c r="D51" t="s">
        <v>112</v>
      </c>
      <c r="E51"/>
      <c r="F51" t="s">
        <v>0</v>
      </c>
      <c r="G51" s="10">
        <f>TODAY()+33</f>
        <v>44177.51472496528</v>
      </c>
      <c r="H51" s="10">
        <f>TODAY()+33</f>
        <v>44177.51472496528</v>
      </c>
      <c r="I51" t="s">
        <v>0</v>
      </c>
      <c r="J51">
        <v>0</v>
      </c>
      <c r="K51">
        <v>8</v>
      </c>
      <c r="L51">
        <v>0</v>
      </c>
      <c r="M51">
        <v>0</v>
      </c>
      <c r="N51" t="s">
        <v>23</v>
      </c>
      <c r="O51" t="s">
        <v>24</v>
      </c>
      <c r="P51" t="s">
        <v>0</v>
      </c>
      <c r="Q51">
        <v>0</v>
      </c>
      <c r="R51">
        <v>0</v>
      </c>
    </row>
    <row r="52" spans="1:18" x14ac:dyDescent="0.25">
      <c r="A52" s="9" t="s">
        <v>0</v>
      </c>
      <c r="B52" t="s">
        <v>113</v>
      </c>
      <c r="C52" t="s">
        <v>0</v>
      </c>
      <c r="D52" t="s">
        <v>114</v>
      </c>
      <c r="E52"/>
      <c r="F52" t="s">
        <v>0</v>
      </c>
      <c r="G52" s="10">
        <f>TODAY()+34</f>
        <v>44178.51472496528</v>
      </c>
      <c r="H52" s="10">
        <f>TODAY()+34</f>
        <v>44178.51472497685</v>
      </c>
      <c r="I52" t="s">
        <v>0</v>
      </c>
      <c r="J52">
        <v>0</v>
      </c>
      <c r="K52">
        <v>8</v>
      </c>
      <c r="L52">
        <v>0</v>
      </c>
      <c r="M52">
        <v>0</v>
      </c>
      <c r="N52" t="s">
        <v>23</v>
      </c>
      <c r="O52" t="s">
        <v>24</v>
      </c>
      <c r="P52" t="s">
        <v>0</v>
      </c>
      <c r="Q52">
        <v>0</v>
      </c>
      <c r="R52">
        <v>0</v>
      </c>
    </row>
    <row r="53" spans="1:18" x14ac:dyDescent="0.25">
      <c r="A53" s="9" t="s">
        <v>0</v>
      </c>
      <c r="B53" t="s">
        <v>115</v>
      </c>
      <c r="C53" t="s">
        <v>0</v>
      </c>
      <c r="D53" t="s">
        <v>116</v>
      </c>
      <c r="E53"/>
      <c r="F53" t="s">
        <v>0</v>
      </c>
      <c r="G53" s="10">
        <f>TODAY()+35</f>
        <v>44179.51472497685</v>
      </c>
      <c r="H53" s="10">
        <f>TODAY()+35</f>
        <v>44179.51472497685</v>
      </c>
      <c r="I53" t="s">
        <v>0</v>
      </c>
      <c r="J53">
        <v>0</v>
      </c>
      <c r="K53">
        <v>8</v>
      </c>
      <c r="L53">
        <v>0</v>
      </c>
      <c r="M53">
        <v>0</v>
      </c>
      <c r="N53" t="s">
        <v>23</v>
      </c>
      <c r="O53" t="s">
        <v>24</v>
      </c>
      <c r="P53" t="s">
        <v>0</v>
      </c>
      <c r="Q53">
        <v>0</v>
      </c>
      <c r="R53">
        <v>0</v>
      </c>
    </row>
    <row r="54" spans="1:18" x14ac:dyDescent="0.25">
      <c r="A54" s="11" t="s">
        <v>0</v>
      </c>
      <c r="B54" s="7" t="s">
        <v>117</v>
      </c>
      <c r="C54" s="7" t="s">
        <v>118</v>
      </c>
      <c r="D54" s="7"/>
      <c r="E54" s="7"/>
      <c r="F54" s="7" t="s">
        <v>0</v>
      </c>
      <c r="G54" s="8">
        <f>TODAY()+26</f>
        <v>44170.51472497685</v>
      </c>
      <c r="H54" s="8">
        <f>TODAY()+575</f>
        <v>44719.51472497685</v>
      </c>
      <c r="I54" s="7" t="s">
        <v>0</v>
      </c>
      <c r="J54" s="7">
        <v>0</v>
      </c>
      <c r="K54" s="7">
        <v>3152</v>
      </c>
      <c r="L54" s="7">
        <v>0</v>
      </c>
      <c r="M54" s="7">
        <v>0</v>
      </c>
      <c r="N54" s="7" t="s">
        <v>0</v>
      </c>
      <c r="O54" s="7" t="s">
        <v>0</v>
      </c>
      <c r="P54" s="7" t="s">
        <v>0</v>
      </c>
      <c r="Q54" s="7">
        <v>0</v>
      </c>
      <c r="R54" s="7">
        <v>0</v>
      </c>
    </row>
    <row r="55" spans="1:18" x14ac:dyDescent="0.25">
      <c r="A55" s="9" t="s">
        <v>0</v>
      </c>
      <c r="B55" t="s">
        <v>119</v>
      </c>
      <c r="C55" t="s">
        <v>0</v>
      </c>
      <c r="D55" t="s">
        <v>120</v>
      </c>
      <c r="E55"/>
      <c r="F55" t="s">
        <v>0</v>
      </c>
      <c r="G55" s="10">
        <f>TODAY()+26</f>
        <v>44170.51472497685</v>
      </c>
      <c r="H55" s="10">
        <f>TODAY()+26</f>
        <v>44170.514724988425</v>
      </c>
      <c r="I55" t="s">
        <v>0</v>
      </c>
      <c r="J55">
        <v>0</v>
      </c>
      <c r="K55">
        <v>8</v>
      </c>
      <c r="L55">
        <v>0</v>
      </c>
      <c r="M55">
        <v>0</v>
      </c>
      <c r="N55" t="s">
        <v>23</v>
      </c>
      <c r="O55" t="s">
        <v>24</v>
      </c>
      <c r="P55" t="s">
        <v>0</v>
      </c>
      <c r="Q55">
        <v>0</v>
      </c>
      <c r="R55">
        <v>0</v>
      </c>
    </row>
    <row r="56" spans="1:18" x14ac:dyDescent="0.25">
      <c r="A56" s="9" t="s">
        <v>0</v>
      </c>
      <c r="B56" t="s">
        <v>121</v>
      </c>
      <c r="C56" t="s">
        <v>0</v>
      </c>
      <c r="D56" t="s">
        <v>34</v>
      </c>
      <c r="E56"/>
      <c r="F56" t="s">
        <v>0</v>
      </c>
      <c r="G56" s="10">
        <f>TODAY()+27</f>
        <v>44171.514724988425</v>
      </c>
      <c r="H56" s="10">
        <f>TODAY()+27</f>
        <v>44171.514724988425</v>
      </c>
      <c r="I56" t="s">
        <v>0</v>
      </c>
      <c r="J56">
        <v>0</v>
      </c>
      <c r="K56">
        <v>8</v>
      </c>
      <c r="L56">
        <v>0</v>
      </c>
      <c r="M56">
        <v>0</v>
      </c>
      <c r="N56" t="s">
        <v>23</v>
      </c>
      <c r="O56" t="s">
        <v>24</v>
      </c>
      <c r="P56" t="s">
        <v>0</v>
      </c>
      <c r="Q56">
        <v>0</v>
      </c>
      <c r="R56">
        <v>0</v>
      </c>
    </row>
    <row r="57" spans="1:18" x14ac:dyDescent="0.25">
      <c r="A57" s="9" t="s">
        <v>0</v>
      </c>
      <c r="B57" t="s">
        <v>122</v>
      </c>
      <c r="C57" t="s">
        <v>0</v>
      </c>
      <c r="D57" t="s">
        <v>90</v>
      </c>
      <c r="E57"/>
      <c r="F57" t="s">
        <v>0</v>
      </c>
      <c r="G57" s="10">
        <f>TODAY()+28</f>
        <v>44172.514725</v>
      </c>
      <c r="H57" s="10">
        <f>TODAY()+28</f>
        <v>44172.514725</v>
      </c>
      <c r="I57" t="s">
        <v>0</v>
      </c>
      <c r="J57">
        <v>0</v>
      </c>
      <c r="K57">
        <v>8</v>
      </c>
      <c r="L57">
        <v>0</v>
      </c>
      <c r="M57">
        <v>0</v>
      </c>
      <c r="N57" t="s">
        <v>23</v>
      </c>
      <c r="O57" t="s">
        <v>24</v>
      </c>
      <c r="P57" t="s">
        <v>0</v>
      </c>
      <c r="Q57">
        <v>0</v>
      </c>
      <c r="R57">
        <v>0</v>
      </c>
    </row>
    <row r="58" spans="1:18" x14ac:dyDescent="0.25">
      <c r="A58" s="9" t="s">
        <v>0</v>
      </c>
      <c r="B58" t="s">
        <v>123</v>
      </c>
      <c r="C58" t="s">
        <v>0</v>
      </c>
      <c r="D58" t="s">
        <v>92</v>
      </c>
      <c r="E58"/>
      <c r="F58" t="s">
        <v>0</v>
      </c>
      <c r="G58" s="10">
        <f>TODAY()+29</f>
        <v>44173.514725</v>
      </c>
      <c r="H58" s="10">
        <f>TODAY()+29</f>
        <v>44173.514725</v>
      </c>
      <c r="I58" t="s">
        <v>0</v>
      </c>
      <c r="J58">
        <v>0</v>
      </c>
      <c r="K58">
        <v>8</v>
      </c>
      <c r="L58">
        <v>0</v>
      </c>
      <c r="M58">
        <v>0</v>
      </c>
      <c r="N58" t="s">
        <v>23</v>
      </c>
      <c r="O58" t="s">
        <v>24</v>
      </c>
      <c r="P58" t="s">
        <v>0</v>
      </c>
      <c r="Q58">
        <v>0</v>
      </c>
      <c r="R58">
        <v>0</v>
      </c>
    </row>
    <row r="59" spans="1:18" x14ac:dyDescent="0.25">
      <c r="A59" s="9" t="s">
        <v>0</v>
      </c>
      <c r="B59" t="s">
        <v>124</v>
      </c>
      <c r="C59" t="s">
        <v>0</v>
      </c>
      <c r="D59" t="s">
        <v>94</v>
      </c>
      <c r="E59"/>
      <c r="F59" t="s">
        <v>0</v>
      </c>
      <c r="G59" s="10">
        <f>TODAY()+30</f>
        <v>44174.514725</v>
      </c>
      <c r="H59" s="10">
        <f>TODAY()+30</f>
        <v>44174.51472501157</v>
      </c>
      <c r="I59" t="s">
        <v>0</v>
      </c>
      <c r="J59">
        <v>0</v>
      </c>
      <c r="K59">
        <v>8</v>
      </c>
      <c r="L59">
        <v>0</v>
      </c>
      <c r="M59">
        <v>0</v>
      </c>
      <c r="N59" t="s">
        <v>23</v>
      </c>
      <c r="O59" t="s">
        <v>24</v>
      </c>
      <c r="P59" t="s">
        <v>0</v>
      </c>
      <c r="Q59">
        <v>0</v>
      </c>
      <c r="R59">
        <v>0</v>
      </c>
    </row>
    <row r="60" spans="1:18" x14ac:dyDescent="0.25">
      <c r="A60" s="9" t="s">
        <v>0</v>
      </c>
      <c r="B60" t="s">
        <v>125</v>
      </c>
      <c r="C60" t="s">
        <v>0</v>
      </c>
      <c r="D60" t="s">
        <v>96</v>
      </c>
      <c r="E60"/>
      <c r="F60" t="s">
        <v>0</v>
      </c>
      <c r="G60" s="10">
        <f>TODAY()+33</f>
        <v>44177.51472501157</v>
      </c>
      <c r="H60" s="10">
        <f>TODAY()+33</f>
        <v>44177.51472501157</v>
      </c>
      <c r="I60" t="s">
        <v>0</v>
      </c>
      <c r="J60">
        <v>0</v>
      </c>
      <c r="K60">
        <v>8</v>
      </c>
      <c r="L60">
        <v>0</v>
      </c>
      <c r="M60">
        <v>0</v>
      </c>
      <c r="N60" t="s">
        <v>23</v>
      </c>
      <c r="O60" t="s">
        <v>24</v>
      </c>
      <c r="P60" t="s">
        <v>0</v>
      </c>
      <c r="Q60">
        <v>0</v>
      </c>
      <c r="R60">
        <v>0</v>
      </c>
    </row>
    <row r="61" spans="1:18" x14ac:dyDescent="0.25">
      <c r="A61" s="9" t="s">
        <v>0</v>
      </c>
      <c r="B61" t="s">
        <v>126</v>
      </c>
      <c r="C61" t="s">
        <v>0</v>
      </c>
      <c r="D61" t="s">
        <v>102</v>
      </c>
      <c r="E61"/>
      <c r="F61" t="s">
        <v>0</v>
      </c>
      <c r="G61" s="10">
        <f>TODAY()+34</f>
        <v>44178.51472501157</v>
      </c>
      <c r="H61" s="10">
        <f>TODAY()+34</f>
        <v>44178.51472501157</v>
      </c>
      <c r="I61" t="s">
        <v>0</v>
      </c>
      <c r="J61">
        <v>0</v>
      </c>
      <c r="K61">
        <v>8</v>
      </c>
      <c r="L61">
        <v>0</v>
      </c>
      <c r="M61">
        <v>0</v>
      </c>
      <c r="N61" t="s">
        <v>23</v>
      </c>
      <c r="O61" t="s">
        <v>24</v>
      </c>
      <c r="P61" t="s">
        <v>0</v>
      </c>
      <c r="Q61">
        <v>0</v>
      </c>
      <c r="R61">
        <v>0</v>
      </c>
    </row>
    <row r="62" spans="1:18" x14ac:dyDescent="0.25">
      <c r="A62" s="9" t="s">
        <v>0</v>
      </c>
      <c r="B62" t="s">
        <v>127</v>
      </c>
      <c r="C62" t="s">
        <v>0</v>
      </c>
      <c r="D62" t="s">
        <v>128</v>
      </c>
      <c r="E62"/>
      <c r="F62" t="s">
        <v>0</v>
      </c>
      <c r="G62" s="10">
        <f>TODAY()+35</f>
        <v>44179.5147250463</v>
      </c>
      <c r="H62" s="10">
        <f>TODAY()+35</f>
        <v>44179.5147250463</v>
      </c>
      <c r="I62" t="s">
        <v>0</v>
      </c>
      <c r="J62">
        <v>0</v>
      </c>
      <c r="K62">
        <v>8</v>
      </c>
      <c r="L62">
        <v>0</v>
      </c>
      <c r="M62">
        <v>0</v>
      </c>
      <c r="N62" t="s">
        <v>23</v>
      </c>
      <c r="O62" t="s">
        <v>24</v>
      </c>
      <c r="P62" t="s">
        <v>0</v>
      </c>
      <c r="Q62">
        <v>0</v>
      </c>
      <c r="R62">
        <v>0</v>
      </c>
    </row>
    <row r="63" spans="1:18" x14ac:dyDescent="0.25">
      <c r="A63" s="9" t="s">
        <v>0</v>
      </c>
      <c r="B63" t="s">
        <v>129</v>
      </c>
      <c r="C63" t="s">
        <v>0</v>
      </c>
      <c r="D63" t="s">
        <v>130</v>
      </c>
      <c r="E63"/>
      <c r="F63" t="s">
        <v>0</v>
      </c>
      <c r="G63" s="10">
        <f>TODAY()+36</f>
        <v>44180.514725057874</v>
      </c>
      <c r="H63" s="10">
        <f>TODAY()+36</f>
        <v>44180.514725057874</v>
      </c>
      <c r="I63" t="s">
        <v>0</v>
      </c>
      <c r="J63">
        <v>0</v>
      </c>
      <c r="K63">
        <v>8</v>
      </c>
      <c r="L63">
        <v>0</v>
      </c>
      <c r="M63">
        <v>0</v>
      </c>
      <c r="N63" t="s">
        <v>23</v>
      </c>
      <c r="O63" t="s">
        <v>24</v>
      </c>
      <c r="P63" t="s">
        <v>0</v>
      </c>
      <c r="Q63">
        <v>0</v>
      </c>
      <c r="R63">
        <v>0</v>
      </c>
    </row>
    <row r="64" spans="1:18" x14ac:dyDescent="0.25">
      <c r="A64" s="9" t="s">
        <v>0</v>
      </c>
      <c r="B64" t="s">
        <v>131</v>
      </c>
      <c r="C64" t="s">
        <v>0</v>
      </c>
      <c r="D64" t="s">
        <v>132</v>
      </c>
      <c r="E64"/>
      <c r="F64" t="s">
        <v>0</v>
      </c>
      <c r="G64" s="10">
        <f>TODAY()+37</f>
        <v>44181.51472511574</v>
      </c>
      <c r="H64" s="10">
        <f>TODAY()+37</f>
        <v>44181.514725127316</v>
      </c>
      <c r="I64" t="s">
        <v>0</v>
      </c>
      <c r="J64">
        <v>0</v>
      </c>
      <c r="K64">
        <v>8</v>
      </c>
      <c r="L64">
        <v>0</v>
      </c>
      <c r="M64">
        <v>0</v>
      </c>
      <c r="N64" t="s">
        <v>23</v>
      </c>
      <c r="O64" t="s">
        <v>24</v>
      </c>
      <c r="P64" t="s">
        <v>0</v>
      </c>
      <c r="Q64">
        <v>0</v>
      </c>
      <c r="R64">
        <v>0</v>
      </c>
    </row>
    <row r="65" spans="1:18" x14ac:dyDescent="0.25">
      <c r="A65" s="9" t="s">
        <v>0</v>
      </c>
      <c r="B65" t="s">
        <v>133</v>
      </c>
      <c r="C65" t="s">
        <v>0</v>
      </c>
      <c r="D65" t="s">
        <v>134</v>
      </c>
      <c r="E65"/>
      <c r="F65" t="s">
        <v>0</v>
      </c>
      <c r="G65" s="10">
        <f>TODAY()+40</f>
        <v>44184.514725138884</v>
      </c>
      <c r="H65" s="10">
        <f>TODAY()+40</f>
        <v>44184.514725138884</v>
      </c>
      <c r="I65" t="s">
        <v>0</v>
      </c>
      <c r="J65">
        <v>0</v>
      </c>
      <c r="K65">
        <v>8</v>
      </c>
      <c r="L65">
        <v>0</v>
      </c>
      <c r="M65">
        <v>0</v>
      </c>
      <c r="N65" t="s">
        <v>23</v>
      </c>
      <c r="O65" t="s">
        <v>24</v>
      </c>
      <c r="P65" t="s">
        <v>0</v>
      </c>
      <c r="Q65">
        <v>0</v>
      </c>
      <c r="R65">
        <v>0</v>
      </c>
    </row>
    <row r="66" spans="1:18" x14ac:dyDescent="0.25">
      <c r="A66" s="9" t="s">
        <v>0</v>
      </c>
      <c r="B66" t="s">
        <v>135</v>
      </c>
      <c r="C66" t="s">
        <v>0</v>
      </c>
      <c r="D66" t="s">
        <v>116</v>
      </c>
      <c r="E66"/>
      <c r="F66" t="s">
        <v>0</v>
      </c>
      <c r="G66" s="10">
        <f>TODAY()+41</f>
        <v>44185.514725138884</v>
      </c>
      <c r="H66" s="10">
        <f>TODAY()+41</f>
        <v>44185.514725138884</v>
      </c>
      <c r="I66" t="s">
        <v>0</v>
      </c>
      <c r="J66">
        <v>0</v>
      </c>
      <c r="K66">
        <v>8</v>
      </c>
      <c r="L66">
        <v>0</v>
      </c>
      <c r="M66">
        <v>0</v>
      </c>
      <c r="N66" t="s">
        <v>23</v>
      </c>
      <c r="O66" t="s">
        <v>24</v>
      </c>
      <c r="P66" t="s">
        <v>0</v>
      </c>
      <c r="Q66">
        <v>0</v>
      </c>
      <c r="R66">
        <v>0</v>
      </c>
    </row>
    <row r="67" spans="1:18" x14ac:dyDescent="0.25">
      <c r="A67" s="9" t="s">
        <v>0</v>
      </c>
      <c r="B67" t="s">
        <v>136</v>
      </c>
      <c r="C67" t="s">
        <v>0</v>
      </c>
      <c r="D67" t="s">
        <v>137</v>
      </c>
      <c r="E67"/>
      <c r="F67" t="s">
        <v>0</v>
      </c>
      <c r="G67" s="10">
        <f>TODAY()+575</f>
        <v>44719.51472515047</v>
      </c>
      <c r="H67" s="10">
        <f>TODAY()+575</f>
        <v>44719.51472515047</v>
      </c>
      <c r="I67" t="s">
        <v>0</v>
      </c>
      <c r="J67">
        <v>0</v>
      </c>
      <c r="K67">
        <v>8</v>
      </c>
      <c r="L67">
        <v>0</v>
      </c>
      <c r="M67">
        <v>0</v>
      </c>
      <c r="N67" t="s">
        <v>23</v>
      </c>
      <c r="O67" t="s">
        <v>24</v>
      </c>
      <c r="P67" t="s">
        <v>0</v>
      </c>
      <c r="Q67">
        <v>0</v>
      </c>
      <c r="R67">
        <v>0</v>
      </c>
    </row>
    <row r="68" spans="1:18" x14ac:dyDescent="0.25">
      <c r="A68" s="11" t="s">
        <v>0</v>
      </c>
      <c r="B68" s="7" t="s">
        <v>138</v>
      </c>
      <c r="C68" s="7" t="s">
        <v>139</v>
      </c>
      <c r="D68" s="7"/>
      <c r="E68" s="7"/>
      <c r="F68" s="7" t="s">
        <v>0</v>
      </c>
      <c r="G68" s="8">
        <f>TODAY()+41</f>
        <v>44185.51472515047</v>
      </c>
      <c r="H68" s="8">
        <f>TODAY()+575</f>
        <v>44719.51472515047</v>
      </c>
      <c r="I68" s="7" t="s">
        <v>0</v>
      </c>
      <c r="J68" s="7">
        <v>0</v>
      </c>
      <c r="K68" s="7">
        <v>3064</v>
      </c>
      <c r="L68" s="7">
        <v>0</v>
      </c>
      <c r="M68" s="7">
        <v>0</v>
      </c>
      <c r="N68" s="7" t="s">
        <v>0</v>
      </c>
      <c r="O68" s="7" t="s">
        <v>0</v>
      </c>
      <c r="P68" s="7" t="s">
        <v>0</v>
      </c>
      <c r="Q68" s="7">
        <v>0</v>
      </c>
      <c r="R68" s="7">
        <v>0</v>
      </c>
    </row>
    <row r="69" spans="1:18" x14ac:dyDescent="0.25">
      <c r="A69" s="9" t="s">
        <v>0</v>
      </c>
      <c r="B69" t="s">
        <v>140</v>
      </c>
      <c r="C69" t="s">
        <v>0</v>
      </c>
      <c r="D69" t="s">
        <v>141</v>
      </c>
      <c r="E69"/>
      <c r="F69" t="s">
        <v>0</v>
      </c>
      <c r="G69" s="10">
        <f>TODAY()+41</f>
        <v>44185.51472516204</v>
      </c>
      <c r="H69" s="10">
        <f>TODAY()+41</f>
        <v>44185.51472516204</v>
      </c>
      <c r="I69" t="s">
        <v>0</v>
      </c>
      <c r="J69">
        <v>0</v>
      </c>
      <c r="K69">
        <v>8</v>
      </c>
      <c r="L69">
        <v>0</v>
      </c>
      <c r="M69">
        <v>0</v>
      </c>
      <c r="N69" t="s">
        <v>23</v>
      </c>
      <c r="O69" t="s">
        <v>24</v>
      </c>
      <c r="P69" t="s">
        <v>0</v>
      </c>
      <c r="Q69">
        <v>0</v>
      </c>
      <c r="R69">
        <v>0</v>
      </c>
    </row>
    <row r="70" spans="1:18" x14ac:dyDescent="0.25">
      <c r="A70" s="9" t="s">
        <v>0</v>
      </c>
      <c r="B70" t="s">
        <v>142</v>
      </c>
      <c r="C70" t="s">
        <v>0</v>
      </c>
      <c r="D70" t="s">
        <v>143</v>
      </c>
      <c r="E70"/>
      <c r="F70" t="s">
        <v>0</v>
      </c>
      <c r="G70" s="10">
        <f>TODAY()+42</f>
        <v>44186.51472516204</v>
      </c>
      <c r="H70" s="10">
        <f>TODAY()+42</f>
        <v>44186.51472516204</v>
      </c>
      <c r="I70" t="s">
        <v>0</v>
      </c>
      <c r="J70">
        <v>0</v>
      </c>
      <c r="K70">
        <v>8</v>
      </c>
      <c r="L70">
        <v>0</v>
      </c>
      <c r="M70">
        <v>0</v>
      </c>
      <c r="N70" t="s">
        <v>23</v>
      </c>
      <c r="O70" t="s">
        <v>24</v>
      </c>
      <c r="P70" t="s">
        <v>0</v>
      </c>
      <c r="Q70">
        <v>0</v>
      </c>
      <c r="R70">
        <v>0</v>
      </c>
    </row>
    <row r="71" spans="1:18" x14ac:dyDescent="0.25">
      <c r="A71" s="9" t="s">
        <v>0</v>
      </c>
      <c r="B71" t="s">
        <v>144</v>
      </c>
      <c r="C71" t="s">
        <v>0</v>
      </c>
      <c r="D71" t="s">
        <v>145</v>
      </c>
      <c r="E71"/>
      <c r="F71" t="s">
        <v>0</v>
      </c>
      <c r="G71" s="10">
        <f>TODAY()+43</f>
        <v>44187.51472517361</v>
      </c>
      <c r="H71" s="10">
        <f>TODAY()+43</f>
        <v>44187.51472518519</v>
      </c>
      <c r="I71" t="s">
        <v>0</v>
      </c>
      <c r="J71">
        <v>0</v>
      </c>
      <c r="K71">
        <v>8</v>
      </c>
      <c r="L71">
        <v>0</v>
      </c>
      <c r="M71">
        <v>0</v>
      </c>
      <c r="N71" t="s">
        <v>23</v>
      </c>
      <c r="O71" t="s">
        <v>24</v>
      </c>
      <c r="P71" t="s">
        <v>0</v>
      </c>
      <c r="Q71">
        <v>0</v>
      </c>
      <c r="R71">
        <v>0</v>
      </c>
    </row>
    <row r="72" spans="1:18" x14ac:dyDescent="0.25">
      <c r="A72" s="9" t="s">
        <v>0</v>
      </c>
      <c r="B72" t="s">
        <v>146</v>
      </c>
      <c r="C72" t="s">
        <v>0</v>
      </c>
      <c r="D72" t="s">
        <v>147</v>
      </c>
      <c r="E72"/>
      <c r="F72" t="s">
        <v>0</v>
      </c>
      <c r="G72" s="10">
        <f>TODAY()+44</f>
        <v>44188.51472518519</v>
      </c>
      <c r="H72" s="10">
        <f>TODAY()+44</f>
        <v>44188.51472518519</v>
      </c>
      <c r="I72" t="s">
        <v>0</v>
      </c>
      <c r="J72">
        <v>0</v>
      </c>
      <c r="K72">
        <v>8</v>
      </c>
      <c r="L72">
        <v>0</v>
      </c>
      <c r="M72">
        <v>0</v>
      </c>
      <c r="N72" t="s">
        <v>23</v>
      </c>
      <c r="O72" t="s">
        <v>24</v>
      </c>
      <c r="P72" t="s">
        <v>0</v>
      </c>
      <c r="Q72">
        <v>0</v>
      </c>
      <c r="R72">
        <v>0</v>
      </c>
    </row>
    <row r="73" spans="1:18" x14ac:dyDescent="0.25">
      <c r="A73" s="9" t="s">
        <v>0</v>
      </c>
      <c r="B73" t="s">
        <v>148</v>
      </c>
      <c r="C73" t="s">
        <v>0</v>
      </c>
      <c r="D73" t="s">
        <v>149</v>
      </c>
      <c r="E73"/>
      <c r="F73" t="s">
        <v>0</v>
      </c>
      <c r="G73" s="10">
        <f>TODAY()+47</f>
        <v>44191.51472519676</v>
      </c>
      <c r="H73" s="10">
        <f>TODAY()+47</f>
        <v>44191.51472519676</v>
      </c>
      <c r="I73" t="s">
        <v>0</v>
      </c>
      <c r="J73">
        <v>0</v>
      </c>
      <c r="K73">
        <v>8</v>
      </c>
      <c r="L73">
        <v>0</v>
      </c>
      <c r="M73">
        <v>0</v>
      </c>
      <c r="N73" t="s">
        <v>23</v>
      </c>
      <c r="O73" t="s">
        <v>24</v>
      </c>
      <c r="P73" t="s">
        <v>0</v>
      </c>
      <c r="Q73">
        <v>0</v>
      </c>
      <c r="R73">
        <v>0</v>
      </c>
    </row>
    <row r="74" spans="1:18" x14ac:dyDescent="0.25">
      <c r="A74" s="9" t="s">
        <v>0</v>
      </c>
      <c r="B74" t="s">
        <v>150</v>
      </c>
      <c r="C74" t="s">
        <v>0</v>
      </c>
      <c r="D74" t="s">
        <v>151</v>
      </c>
      <c r="E74"/>
      <c r="F74" t="s">
        <v>0</v>
      </c>
      <c r="G74" s="10">
        <f>TODAY()+48</f>
        <v>44192.51472520833</v>
      </c>
      <c r="H74" s="10">
        <f>TODAY()+48</f>
        <v>44192.51472521991</v>
      </c>
      <c r="I74" t="s">
        <v>0</v>
      </c>
      <c r="J74">
        <v>0</v>
      </c>
      <c r="K74">
        <v>8</v>
      </c>
      <c r="L74">
        <v>0</v>
      </c>
      <c r="M74">
        <v>0</v>
      </c>
      <c r="N74" t="s">
        <v>23</v>
      </c>
      <c r="O74" t="s">
        <v>24</v>
      </c>
      <c r="P74" t="s">
        <v>0</v>
      </c>
      <c r="Q74">
        <v>0</v>
      </c>
      <c r="R74">
        <v>0</v>
      </c>
    </row>
    <row r="75" spans="1:18" x14ac:dyDescent="0.25">
      <c r="A75" s="9" t="s">
        <v>0</v>
      </c>
      <c r="B75" t="s">
        <v>152</v>
      </c>
      <c r="C75" t="s">
        <v>0</v>
      </c>
      <c r="D75" t="s">
        <v>153</v>
      </c>
      <c r="E75"/>
      <c r="F75" t="s">
        <v>0</v>
      </c>
      <c r="G75" s="10">
        <f>TODAY()+49</f>
        <v>44193.51472525463</v>
      </c>
      <c r="H75" s="10">
        <f>TODAY()+49</f>
        <v>44193.51472525463</v>
      </c>
      <c r="I75" t="s">
        <v>0</v>
      </c>
      <c r="J75">
        <v>0</v>
      </c>
      <c r="K75">
        <v>8</v>
      </c>
      <c r="L75">
        <v>0</v>
      </c>
      <c r="M75">
        <v>0</v>
      </c>
      <c r="N75" t="s">
        <v>23</v>
      </c>
      <c r="O75" t="s">
        <v>24</v>
      </c>
      <c r="P75" t="s">
        <v>0</v>
      </c>
      <c r="Q75">
        <v>0</v>
      </c>
      <c r="R75">
        <v>0</v>
      </c>
    </row>
    <row r="76" spans="1:18" x14ac:dyDescent="0.25">
      <c r="A76" s="9" t="s">
        <v>0</v>
      </c>
      <c r="B76" t="s">
        <v>154</v>
      </c>
      <c r="C76" t="s">
        <v>0</v>
      </c>
      <c r="D76" t="s">
        <v>155</v>
      </c>
      <c r="E76"/>
      <c r="F76" t="s">
        <v>0</v>
      </c>
      <c r="G76" s="10">
        <f>TODAY()+50</f>
        <v>44194.51472525463</v>
      </c>
      <c r="H76" s="10">
        <f>TODAY()+50</f>
        <v>44194.51472525463</v>
      </c>
      <c r="I76" t="s">
        <v>0</v>
      </c>
      <c r="J76">
        <v>0</v>
      </c>
      <c r="K76">
        <v>8</v>
      </c>
      <c r="L76">
        <v>0</v>
      </c>
      <c r="M76">
        <v>0</v>
      </c>
      <c r="N76" t="s">
        <v>23</v>
      </c>
      <c r="O76" t="s">
        <v>24</v>
      </c>
      <c r="P76" t="s">
        <v>0</v>
      </c>
      <c r="Q76">
        <v>0</v>
      </c>
      <c r="R76">
        <v>0</v>
      </c>
    </row>
    <row r="77" spans="1:18" x14ac:dyDescent="0.25">
      <c r="A77" s="9" t="s">
        <v>0</v>
      </c>
      <c r="B77" t="s">
        <v>156</v>
      </c>
      <c r="C77" t="s">
        <v>0</v>
      </c>
      <c r="D77" t="s">
        <v>157</v>
      </c>
      <c r="E77"/>
      <c r="F77" t="s">
        <v>0</v>
      </c>
      <c r="G77" s="10">
        <f>TODAY()+51</f>
        <v>44195.5147252662</v>
      </c>
      <c r="H77" s="10">
        <f>TODAY()+51</f>
        <v>44195.5147252662</v>
      </c>
      <c r="I77" t="s">
        <v>0</v>
      </c>
      <c r="J77">
        <v>0</v>
      </c>
      <c r="K77">
        <v>8</v>
      </c>
      <c r="L77">
        <v>0</v>
      </c>
      <c r="M77">
        <v>0</v>
      </c>
      <c r="N77" t="s">
        <v>23</v>
      </c>
      <c r="O77" t="s">
        <v>24</v>
      </c>
      <c r="P77" t="s">
        <v>0</v>
      </c>
      <c r="Q77">
        <v>0</v>
      </c>
      <c r="R77">
        <v>0</v>
      </c>
    </row>
    <row r="78" spans="1:18" x14ac:dyDescent="0.25">
      <c r="A78" s="9" t="s">
        <v>0</v>
      </c>
      <c r="B78" t="s">
        <v>158</v>
      </c>
      <c r="C78" t="s">
        <v>0</v>
      </c>
      <c r="D78" t="s">
        <v>159</v>
      </c>
      <c r="E78"/>
      <c r="F78" t="s">
        <v>0</v>
      </c>
      <c r="G78" s="10">
        <f>TODAY()+54</f>
        <v>44198.51472527778</v>
      </c>
      <c r="H78" s="10">
        <f>TODAY()+54</f>
        <v>44198.51472527778</v>
      </c>
      <c r="I78" t="s">
        <v>0</v>
      </c>
      <c r="J78">
        <v>0</v>
      </c>
      <c r="K78">
        <v>8</v>
      </c>
      <c r="L78">
        <v>0</v>
      </c>
      <c r="M78">
        <v>0</v>
      </c>
      <c r="N78" t="s">
        <v>23</v>
      </c>
      <c r="O78" t="s">
        <v>24</v>
      </c>
      <c r="P78" t="s">
        <v>0</v>
      </c>
      <c r="Q78">
        <v>0</v>
      </c>
      <c r="R78">
        <v>0</v>
      </c>
    </row>
    <row r="79" spans="1:18" x14ac:dyDescent="0.25">
      <c r="A79" s="9" t="s">
        <v>0</v>
      </c>
      <c r="B79" t="s">
        <v>160</v>
      </c>
      <c r="C79" t="s">
        <v>0</v>
      </c>
      <c r="D79" t="s">
        <v>161</v>
      </c>
      <c r="E79"/>
      <c r="F79" t="s">
        <v>0</v>
      </c>
      <c r="G79" s="10">
        <f>TODAY()+55</f>
        <v>44199.51472527778</v>
      </c>
      <c r="H79" s="10">
        <f>TODAY()+55</f>
        <v>44199.51472528935</v>
      </c>
      <c r="I79" t="s">
        <v>0</v>
      </c>
      <c r="J79">
        <v>0</v>
      </c>
      <c r="K79">
        <v>8</v>
      </c>
      <c r="L79">
        <v>0</v>
      </c>
      <c r="M79">
        <v>0</v>
      </c>
      <c r="N79" t="s">
        <v>23</v>
      </c>
      <c r="O79" t="s">
        <v>24</v>
      </c>
      <c r="P79" t="s">
        <v>0</v>
      </c>
      <c r="Q79">
        <v>0</v>
      </c>
      <c r="R79">
        <v>0</v>
      </c>
    </row>
    <row r="80" spans="1:18" x14ac:dyDescent="0.25">
      <c r="A80" s="9" t="s">
        <v>0</v>
      </c>
      <c r="B80" t="s">
        <v>162</v>
      </c>
      <c r="C80" t="s">
        <v>0</v>
      </c>
      <c r="D80" t="s">
        <v>163</v>
      </c>
      <c r="E80"/>
      <c r="F80" t="s">
        <v>0</v>
      </c>
      <c r="G80" s="10">
        <f>TODAY()+56</f>
        <v>44200.51472528935</v>
      </c>
      <c r="H80" s="10">
        <f>TODAY()+56</f>
        <v>44200.51472528935</v>
      </c>
      <c r="I80" t="s">
        <v>0</v>
      </c>
      <c r="J80">
        <v>0</v>
      </c>
      <c r="K80">
        <v>8</v>
      </c>
      <c r="L80">
        <v>0</v>
      </c>
      <c r="M80">
        <v>0</v>
      </c>
      <c r="N80" t="s">
        <v>23</v>
      </c>
      <c r="O80" t="s">
        <v>24</v>
      </c>
      <c r="P80" t="s">
        <v>0</v>
      </c>
      <c r="Q80">
        <v>0</v>
      </c>
      <c r="R80">
        <v>0</v>
      </c>
    </row>
    <row r="81" spans="1:18" x14ac:dyDescent="0.25">
      <c r="A81" s="9" t="s">
        <v>0</v>
      </c>
      <c r="B81" t="s">
        <v>164</v>
      </c>
      <c r="C81" t="s">
        <v>0</v>
      </c>
      <c r="D81" t="s">
        <v>165</v>
      </c>
      <c r="E81"/>
      <c r="F81" t="s">
        <v>0</v>
      </c>
      <c r="G81" s="10">
        <f>TODAY()+57</f>
        <v>44201.51472528935</v>
      </c>
      <c r="H81" s="10">
        <f>TODAY()+57</f>
        <v>44201.51472528935</v>
      </c>
      <c r="I81" t="s">
        <v>0</v>
      </c>
      <c r="J81">
        <v>0</v>
      </c>
      <c r="K81">
        <v>8</v>
      </c>
      <c r="L81">
        <v>0</v>
      </c>
      <c r="M81">
        <v>0</v>
      </c>
      <c r="N81" t="s">
        <v>23</v>
      </c>
      <c r="O81" t="s">
        <v>24</v>
      </c>
      <c r="P81" t="s">
        <v>0</v>
      </c>
      <c r="Q81">
        <v>0</v>
      </c>
      <c r="R81">
        <v>0</v>
      </c>
    </row>
    <row r="82" spans="1:18" x14ac:dyDescent="0.25">
      <c r="A82" s="9" t="s">
        <v>0</v>
      </c>
      <c r="B82" t="s">
        <v>166</v>
      </c>
      <c r="C82" t="s">
        <v>0</v>
      </c>
      <c r="D82" t="s">
        <v>167</v>
      </c>
      <c r="E82"/>
      <c r="F82" t="s">
        <v>0</v>
      </c>
      <c r="G82" s="10">
        <f>TODAY()+58</f>
        <v>44202.51472530093</v>
      </c>
      <c r="H82" s="10">
        <f>TODAY()+58</f>
        <v>44202.51472530093</v>
      </c>
      <c r="I82" t="s">
        <v>0</v>
      </c>
      <c r="J82">
        <v>0</v>
      </c>
      <c r="K82">
        <v>8</v>
      </c>
      <c r="L82">
        <v>0</v>
      </c>
      <c r="M82">
        <v>0</v>
      </c>
      <c r="N82" t="s">
        <v>23</v>
      </c>
      <c r="O82" t="s">
        <v>24</v>
      </c>
      <c r="P82" t="s">
        <v>0</v>
      </c>
      <c r="Q82">
        <v>0</v>
      </c>
      <c r="R82">
        <v>0</v>
      </c>
    </row>
    <row r="83" spans="1:18" x14ac:dyDescent="0.25">
      <c r="A83" s="9" t="s">
        <v>0</v>
      </c>
      <c r="B83" t="s">
        <v>168</v>
      </c>
      <c r="C83" t="s">
        <v>0</v>
      </c>
      <c r="D83" t="s">
        <v>169</v>
      </c>
      <c r="E83"/>
      <c r="F83" t="s">
        <v>0</v>
      </c>
      <c r="G83" s="10">
        <f>TODAY()+61</f>
        <v>44205.51472530093</v>
      </c>
      <c r="H83" s="10">
        <f>TODAY()+61</f>
        <v>44205.51472530093</v>
      </c>
      <c r="I83" t="s">
        <v>0</v>
      </c>
      <c r="J83">
        <v>0</v>
      </c>
      <c r="K83">
        <v>8</v>
      </c>
      <c r="L83">
        <v>0</v>
      </c>
      <c r="M83">
        <v>0</v>
      </c>
      <c r="N83" t="s">
        <v>23</v>
      </c>
      <c r="O83" t="s">
        <v>24</v>
      </c>
      <c r="P83" t="s">
        <v>0</v>
      </c>
      <c r="Q83">
        <v>0</v>
      </c>
      <c r="R83">
        <v>0</v>
      </c>
    </row>
    <row r="84" spans="1:18" x14ac:dyDescent="0.25">
      <c r="A84" s="9" t="s">
        <v>0</v>
      </c>
      <c r="B84" t="s">
        <v>170</v>
      </c>
      <c r="C84" t="s">
        <v>0</v>
      </c>
      <c r="D84" t="s">
        <v>171</v>
      </c>
      <c r="E84"/>
      <c r="F84" t="s">
        <v>0</v>
      </c>
      <c r="G84" s="10">
        <f>TODAY()+62</f>
        <v>44206.51472530093</v>
      </c>
      <c r="H84" s="10">
        <f>TODAY()+62</f>
        <v>44206.51472530093</v>
      </c>
      <c r="I84" t="s">
        <v>0</v>
      </c>
      <c r="J84">
        <v>0</v>
      </c>
      <c r="K84">
        <v>8</v>
      </c>
      <c r="L84">
        <v>0</v>
      </c>
      <c r="M84">
        <v>0</v>
      </c>
      <c r="N84" t="s">
        <v>23</v>
      </c>
      <c r="O84" t="s">
        <v>24</v>
      </c>
      <c r="P84" t="s">
        <v>0</v>
      </c>
      <c r="Q84">
        <v>0</v>
      </c>
      <c r="R84">
        <v>0</v>
      </c>
    </row>
    <row r="85" spans="1:18" x14ac:dyDescent="0.25">
      <c r="A85" s="9" t="s">
        <v>0</v>
      </c>
      <c r="B85" t="s">
        <v>172</v>
      </c>
      <c r="C85" t="s">
        <v>0</v>
      </c>
      <c r="D85" t="s">
        <v>173</v>
      </c>
      <c r="E85"/>
      <c r="F85" t="s">
        <v>0</v>
      </c>
      <c r="G85" s="10">
        <f>TODAY()+63</f>
        <v>44207.5147253125</v>
      </c>
      <c r="H85" s="10">
        <f>TODAY()+63</f>
        <v>44207.5147253125</v>
      </c>
      <c r="I85" t="s">
        <v>0</v>
      </c>
      <c r="J85">
        <v>0</v>
      </c>
      <c r="K85">
        <v>8</v>
      </c>
      <c r="L85">
        <v>0</v>
      </c>
      <c r="M85">
        <v>0</v>
      </c>
      <c r="N85" t="s">
        <v>23</v>
      </c>
      <c r="O85" t="s">
        <v>24</v>
      </c>
      <c r="P85" t="s">
        <v>0</v>
      </c>
      <c r="Q85">
        <v>0</v>
      </c>
      <c r="R85">
        <v>0</v>
      </c>
    </row>
    <row r="86" spans="1:18" x14ac:dyDescent="0.25">
      <c r="A86" s="9" t="s">
        <v>0</v>
      </c>
      <c r="B86" t="s">
        <v>174</v>
      </c>
      <c r="C86" t="s">
        <v>0</v>
      </c>
      <c r="D86" t="s">
        <v>175</v>
      </c>
      <c r="E86"/>
      <c r="F86" t="s">
        <v>0</v>
      </c>
      <c r="G86" s="10">
        <f>TODAY()+64</f>
        <v>44208.5147253125</v>
      </c>
      <c r="H86" s="10">
        <f>TODAY()+64</f>
        <v>44208.5147253125</v>
      </c>
      <c r="I86" t="s">
        <v>0</v>
      </c>
      <c r="J86">
        <v>0</v>
      </c>
      <c r="K86">
        <v>8</v>
      </c>
      <c r="L86">
        <v>0</v>
      </c>
      <c r="M86">
        <v>0</v>
      </c>
      <c r="N86" t="s">
        <v>23</v>
      </c>
      <c r="O86" t="s">
        <v>24</v>
      </c>
      <c r="P86" t="s">
        <v>0</v>
      </c>
      <c r="Q86">
        <v>0</v>
      </c>
      <c r="R86">
        <v>0</v>
      </c>
    </row>
    <row r="87" spans="1:18" x14ac:dyDescent="0.25">
      <c r="A87" s="9" t="s">
        <v>0</v>
      </c>
      <c r="B87" t="s">
        <v>176</v>
      </c>
      <c r="C87" t="s">
        <v>0</v>
      </c>
      <c r="D87" t="s">
        <v>177</v>
      </c>
      <c r="E87"/>
      <c r="F87" t="s">
        <v>0</v>
      </c>
      <c r="G87" s="10">
        <f>TODAY()+65</f>
        <v>44209.5147253125</v>
      </c>
      <c r="H87" s="10">
        <f>TODAY()+65</f>
        <v>44209.5147253125</v>
      </c>
      <c r="I87" t="s">
        <v>0</v>
      </c>
      <c r="J87">
        <v>0</v>
      </c>
      <c r="K87">
        <v>8</v>
      </c>
      <c r="L87">
        <v>0</v>
      </c>
      <c r="M87">
        <v>0</v>
      </c>
      <c r="N87" t="s">
        <v>23</v>
      </c>
      <c r="O87" t="s">
        <v>24</v>
      </c>
      <c r="P87" t="s">
        <v>0</v>
      </c>
      <c r="Q87">
        <v>0</v>
      </c>
      <c r="R87">
        <v>0</v>
      </c>
    </row>
    <row r="88" spans="1:18" x14ac:dyDescent="0.25">
      <c r="A88" s="9" t="s">
        <v>0</v>
      </c>
      <c r="B88" t="s">
        <v>178</v>
      </c>
      <c r="C88" t="s">
        <v>0</v>
      </c>
      <c r="D88" t="s">
        <v>179</v>
      </c>
      <c r="E88"/>
      <c r="F88" t="s">
        <v>0</v>
      </c>
      <c r="G88" s="10">
        <f>TODAY()+68</f>
        <v>44212.51472532407</v>
      </c>
      <c r="H88" s="10">
        <f>TODAY()+68</f>
        <v>44212.51472532407</v>
      </c>
      <c r="I88" t="s">
        <v>0</v>
      </c>
      <c r="J88">
        <v>0</v>
      </c>
      <c r="K88">
        <v>8</v>
      </c>
      <c r="L88">
        <v>0</v>
      </c>
      <c r="M88">
        <v>0</v>
      </c>
      <c r="N88" t="s">
        <v>23</v>
      </c>
      <c r="O88" t="s">
        <v>24</v>
      </c>
      <c r="P88" t="s">
        <v>0</v>
      </c>
      <c r="Q88">
        <v>0</v>
      </c>
      <c r="R88">
        <v>0</v>
      </c>
    </row>
    <row r="89" spans="1:18" x14ac:dyDescent="0.25">
      <c r="A89" s="9" t="s">
        <v>0</v>
      </c>
      <c r="B89" t="s">
        <v>180</v>
      </c>
      <c r="C89" t="s">
        <v>0</v>
      </c>
      <c r="D89" t="s">
        <v>181</v>
      </c>
      <c r="E89"/>
      <c r="F89" t="s">
        <v>0</v>
      </c>
      <c r="G89" s="10">
        <f>TODAY()+69</f>
        <v>44213.51472532407</v>
      </c>
      <c r="H89" s="10">
        <f>TODAY()+69</f>
        <v>44213.51472532407</v>
      </c>
      <c r="I89" t="s">
        <v>0</v>
      </c>
      <c r="J89">
        <v>0</v>
      </c>
      <c r="K89">
        <v>8</v>
      </c>
      <c r="L89">
        <v>0</v>
      </c>
      <c r="M89">
        <v>0</v>
      </c>
      <c r="N89" t="s">
        <v>23</v>
      </c>
      <c r="O89" t="s">
        <v>24</v>
      </c>
      <c r="P89" t="s">
        <v>0</v>
      </c>
      <c r="Q89">
        <v>0</v>
      </c>
      <c r="R89">
        <v>0</v>
      </c>
    </row>
    <row r="90" spans="1:18" x14ac:dyDescent="0.25">
      <c r="A90" s="9" t="s">
        <v>0</v>
      </c>
      <c r="B90" t="s">
        <v>182</v>
      </c>
      <c r="C90" t="s">
        <v>0</v>
      </c>
      <c r="D90" t="s">
        <v>137</v>
      </c>
      <c r="E90"/>
      <c r="F90" t="s">
        <v>0</v>
      </c>
      <c r="G90" s="10">
        <f>TODAY()+575</f>
        <v>44719.51472532407</v>
      </c>
      <c r="H90" s="10">
        <f>TODAY()+575</f>
        <v>44719.51472533565</v>
      </c>
      <c r="I90" t="s">
        <v>0</v>
      </c>
      <c r="J90">
        <v>0</v>
      </c>
      <c r="K90">
        <v>8</v>
      </c>
      <c r="L90">
        <v>0</v>
      </c>
      <c r="M90">
        <v>0</v>
      </c>
      <c r="N90" t="s">
        <v>23</v>
      </c>
      <c r="O90" t="s">
        <v>24</v>
      </c>
      <c r="P90" t="s">
        <v>0</v>
      </c>
      <c r="Q90">
        <v>0</v>
      </c>
      <c r="R90">
        <v>0</v>
      </c>
    </row>
    <row r="91" spans="1:18" x14ac:dyDescent="0.25">
      <c r="A91" s="11" t="s">
        <v>0</v>
      </c>
      <c r="B91" s="7" t="s">
        <v>183</v>
      </c>
      <c r="C91" s="7" t="s">
        <v>184</v>
      </c>
      <c r="D91" s="7"/>
      <c r="E91" s="7"/>
      <c r="F91" s="7" t="s">
        <v>0</v>
      </c>
      <c r="G91" s="8">
        <f>TODAY()+69</f>
        <v>44213.51472533565</v>
      </c>
      <c r="H91" s="8">
        <f>TODAY()+77</f>
        <v>44221.51472533565</v>
      </c>
      <c r="I91" s="7" t="s">
        <v>0</v>
      </c>
      <c r="J91" s="7">
        <v>0</v>
      </c>
      <c r="K91" s="7">
        <v>56</v>
      </c>
      <c r="L91" s="7">
        <v>0</v>
      </c>
      <c r="M91" s="7">
        <v>0</v>
      </c>
      <c r="N91" s="7" t="s">
        <v>0</v>
      </c>
      <c r="O91" s="7" t="s">
        <v>0</v>
      </c>
      <c r="P91" s="7" t="s">
        <v>0</v>
      </c>
      <c r="Q91" s="7">
        <v>0</v>
      </c>
      <c r="R91" s="7">
        <v>0</v>
      </c>
    </row>
    <row r="92" spans="1:18" x14ac:dyDescent="0.25">
      <c r="A92" s="9" t="s">
        <v>0</v>
      </c>
      <c r="B92" t="s">
        <v>185</v>
      </c>
      <c r="C92" t="s">
        <v>0</v>
      </c>
      <c r="D92" t="s">
        <v>186</v>
      </c>
      <c r="E92"/>
      <c r="F92" t="s">
        <v>0</v>
      </c>
      <c r="G92" s="10">
        <f>TODAY()+69</f>
        <v>44213.51472533565</v>
      </c>
      <c r="H92" s="10">
        <f>TODAY()+69</f>
        <v>44213.51472533565</v>
      </c>
      <c r="I92" t="s">
        <v>0</v>
      </c>
      <c r="J92">
        <v>0</v>
      </c>
      <c r="K92">
        <v>8</v>
      </c>
      <c r="L92">
        <v>0</v>
      </c>
      <c r="M92">
        <v>0</v>
      </c>
      <c r="N92" t="s">
        <v>23</v>
      </c>
      <c r="O92" t="s">
        <v>24</v>
      </c>
      <c r="P92" t="s">
        <v>0</v>
      </c>
      <c r="Q92">
        <v>0</v>
      </c>
      <c r="R92">
        <v>0</v>
      </c>
    </row>
    <row r="93" spans="1:18" x14ac:dyDescent="0.25">
      <c r="A93" s="9" t="s">
        <v>0</v>
      </c>
      <c r="B93" t="s">
        <v>187</v>
      </c>
      <c r="C93" t="s">
        <v>0</v>
      </c>
      <c r="D93" t="s">
        <v>188</v>
      </c>
      <c r="E93"/>
      <c r="F93" t="s">
        <v>0</v>
      </c>
      <c r="G93" s="10">
        <f>TODAY()+70</f>
        <v>44214.514725347224</v>
      </c>
      <c r="H93" s="10">
        <f>TODAY()+70</f>
        <v>44214.514725347224</v>
      </c>
      <c r="I93" t="s">
        <v>0</v>
      </c>
      <c r="J93">
        <v>0</v>
      </c>
      <c r="K93">
        <v>8</v>
      </c>
      <c r="L93">
        <v>0</v>
      </c>
      <c r="M93">
        <v>0</v>
      </c>
      <c r="N93" t="s">
        <v>23</v>
      </c>
      <c r="O93" t="s">
        <v>24</v>
      </c>
      <c r="P93" t="s">
        <v>0</v>
      </c>
      <c r="Q93">
        <v>0</v>
      </c>
      <c r="R93">
        <v>0</v>
      </c>
    </row>
    <row r="94" spans="1:18" x14ac:dyDescent="0.25">
      <c r="A94" s="9" t="s">
        <v>0</v>
      </c>
      <c r="B94" t="s">
        <v>189</v>
      </c>
      <c r="C94" t="s">
        <v>0</v>
      </c>
      <c r="D94" t="s">
        <v>190</v>
      </c>
      <c r="E94"/>
      <c r="F94" t="s">
        <v>0</v>
      </c>
      <c r="G94" s="10">
        <f>TODAY()+71</f>
        <v>44215.514725347224</v>
      </c>
      <c r="H94" s="10">
        <f>TODAY()+71</f>
        <v>44215.514725347224</v>
      </c>
      <c r="I94" t="s">
        <v>0</v>
      </c>
      <c r="J94">
        <v>0</v>
      </c>
      <c r="K94">
        <v>8</v>
      </c>
      <c r="L94">
        <v>0</v>
      </c>
      <c r="M94">
        <v>0</v>
      </c>
      <c r="N94" t="s">
        <v>23</v>
      </c>
      <c r="O94" t="s">
        <v>24</v>
      </c>
      <c r="P94" t="s">
        <v>0</v>
      </c>
      <c r="Q94">
        <v>0</v>
      </c>
      <c r="R94">
        <v>0</v>
      </c>
    </row>
    <row r="95" spans="1:18" x14ac:dyDescent="0.25">
      <c r="A95" s="9" t="s">
        <v>0</v>
      </c>
      <c r="B95" t="s">
        <v>191</v>
      </c>
      <c r="C95" t="s">
        <v>0</v>
      </c>
      <c r="D95" t="s">
        <v>192</v>
      </c>
      <c r="E95"/>
      <c r="F95" t="s">
        <v>0</v>
      </c>
      <c r="G95" s="10">
        <f>TODAY()+72</f>
        <v>44216.514725347224</v>
      </c>
      <c r="H95" s="10">
        <f>TODAY()+72</f>
        <v>44216.514725347224</v>
      </c>
      <c r="I95" t="s">
        <v>0</v>
      </c>
      <c r="J95">
        <v>0</v>
      </c>
      <c r="K95">
        <v>8</v>
      </c>
      <c r="L95">
        <v>0</v>
      </c>
      <c r="M95">
        <v>0</v>
      </c>
      <c r="N95" t="s">
        <v>23</v>
      </c>
      <c r="O95" t="s">
        <v>24</v>
      </c>
      <c r="P95" t="s">
        <v>0</v>
      </c>
      <c r="Q95">
        <v>0</v>
      </c>
      <c r="R95">
        <v>0</v>
      </c>
    </row>
    <row r="96" spans="1:18" x14ac:dyDescent="0.25">
      <c r="A96" s="9" t="s">
        <v>0</v>
      </c>
      <c r="B96" t="s">
        <v>193</v>
      </c>
      <c r="C96" t="s">
        <v>0</v>
      </c>
      <c r="D96" t="s">
        <v>194</v>
      </c>
      <c r="E96"/>
      <c r="F96" t="s">
        <v>0</v>
      </c>
      <c r="G96" s="10">
        <f>TODAY()+75</f>
        <v>44219.514725347224</v>
      </c>
      <c r="H96" s="10">
        <f>TODAY()+75</f>
        <v>44219.51472535879</v>
      </c>
      <c r="I96" t="s">
        <v>0</v>
      </c>
      <c r="J96">
        <v>0</v>
      </c>
      <c r="K96">
        <v>8</v>
      </c>
      <c r="L96">
        <v>0</v>
      </c>
      <c r="M96">
        <v>0</v>
      </c>
      <c r="N96" t="s">
        <v>23</v>
      </c>
      <c r="O96" t="s">
        <v>24</v>
      </c>
      <c r="P96" t="s">
        <v>0</v>
      </c>
      <c r="Q96">
        <v>0</v>
      </c>
      <c r="R96">
        <v>0</v>
      </c>
    </row>
    <row r="97" spans="1:18" x14ac:dyDescent="0.25">
      <c r="A97" s="9" t="s">
        <v>0</v>
      </c>
      <c r="B97" t="s">
        <v>195</v>
      </c>
      <c r="C97" t="s">
        <v>0</v>
      </c>
      <c r="D97" t="s">
        <v>196</v>
      </c>
      <c r="E97"/>
      <c r="F97" t="s">
        <v>0</v>
      </c>
      <c r="G97" s="10">
        <f>TODAY()+76</f>
        <v>44220.51472535879</v>
      </c>
      <c r="H97" s="10">
        <f>TODAY()+76</f>
        <v>44220.51472535879</v>
      </c>
      <c r="I97" t="s">
        <v>0</v>
      </c>
      <c r="J97">
        <v>0</v>
      </c>
      <c r="K97">
        <v>8</v>
      </c>
      <c r="L97">
        <v>0</v>
      </c>
      <c r="M97">
        <v>0</v>
      </c>
      <c r="N97" t="s">
        <v>23</v>
      </c>
      <c r="O97" t="s">
        <v>24</v>
      </c>
      <c r="P97" t="s">
        <v>0</v>
      </c>
      <c r="Q97">
        <v>0</v>
      </c>
      <c r="R97">
        <v>0</v>
      </c>
    </row>
    <row r="98" spans="1:18" x14ac:dyDescent="0.25">
      <c r="A98" s="9" t="s">
        <v>0</v>
      </c>
      <c r="B98" t="s">
        <v>197</v>
      </c>
      <c r="C98" t="s">
        <v>0</v>
      </c>
      <c r="D98" t="s">
        <v>198</v>
      </c>
      <c r="E98"/>
      <c r="F98" t="s">
        <v>0</v>
      </c>
      <c r="G98" s="10">
        <f>TODAY()+77</f>
        <v>44221.51472535879</v>
      </c>
      <c r="H98" s="10">
        <f>TODAY()+77</f>
        <v>44221.51472535879</v>
      </c>
      <c r="I98" t="s">
        <v>0</v>
      </c>
      <c r="J98">
        <v>0</v>
      </c>
      <c r="K98">
        <v>8</v>
      </c>
      <c r="L98">
        <v>0</v>
      </c>
      <c r="M98">
        <v>0</v>
      </c>
      <c r="N98" t="s">
        <v>23</v>
      </c>
      <c r="O98" t="s">
        <v>24</v>
      </c>
      <c r="P98" t="s">
        <v>0</v>
      </c>
      <c r="Q98">
        <v>0</v>
      </c>
      <c r="R98">
        <v>0</v>
      </c>
    </row>
    <row r="99" spans="1:18" x14ac:dyDescent="0.25">
      <c r="A99" s="11" t="s">
        <v>0</v>
      </c>
      <c r="B99" s="7" t="s">
        <v>199</v>
      </c>
      <c r="C99" s="7" t="s">
        <v>200</v>
      </c>
      <c r="D99" s="7"/>
      <c r="E99" s="7"/>
      <c r="F99" s="7" t="s">
        <v>0</v>
      </c>
      <c r="G99" s="8">
        <f>TODAY()+78</f>
        <v>44222.51472535879</v>
      </c>
      <c r="H99" s="8">
        <f>TODAY()+85</f>
        <v>44229.51472535879</v>
      </c>
      <c r="I99" s="7" t="s">
        <v>0</v>
      </c>
      <c r="J99" s="7">
        <v>0</v>
      </c>
      <c r="K99" s="7">
        <v>48</v>
      </c>
      <c r="L99" s="7">
        <v>0</v>
      </c>
      <c r="M99" s="7">
        <v>0</v>
      </c>
      <c r="N99" s="7" t="s">
        <v>0</v>
      </c>
      <c r="O99" s="7" t="s">
        <v>0</v>
      </c>
      <c r="P99" s="7" t="s">
        <v>0</v>
      </c>
      <c r="Q99" s="7">
        <v>0</v>
      </c>
      <c r="R99" s="7">
        <v>0</v>
      </c>
    </row>
    <row r="100" spans="1:18" x14ac:dyDescent="0.25">
      <c r="A100" s="9" t="s">
        <v>0</v>
      </c>
      <c r="B100" t="s">
        <v>201</v>
      </c>
      <c r="C100" t="s">
        <v>0</v>
      </c>
      <c r="D100" t="s">
        <v>202</v>
      </c>
      <c r="E100"/>
      <c r="F100" t="s">
        <v>0</v>
      </c>
      <c r="G100" s="10">
        <f>TODAY()+78</f>
        <v>44222.51472537037</v>
      </c>
      <c r="H100" s="10">
        <f>TODAY()+78</f>
        <v>44222.51472537037</v>
      </c>
      <c r="I100" t="s">
        <v>0</v>
      </c>
      <c r="J100">
        <v>0</v>
      </c>
      <c r="K100">
        <v>8</v>
      </c>
      <c r="L100">
        <v>0</v>
      </c>
      <c r="M100">
        <v>0</v>
      </c>
      <c r="N100" t="s">
        <v>23</v>
      </c>
      <c r="O100" t="s">
        <v>24</v>
      </c>
      <c r="P100" t="s">
        <v>0</v>
      </c>
      <c r="Q100">
        <v>0</v>
      </c>
      <c r="R100">
        <v>0</v>
      </c>
    </row>
    <row r="101" spans="1:18" x14ac:dyDescent="0.25">
      <c r="A101" s="9" t="s">
        <v>0</v>
      </c>
      <c r="B101" t="s">
        <v>203</v>
      </c>
      <c r="C101" t="s">
        <v>0</v>
      </c>
      <c r="D101" t="s">
        <v>204</v>
      </c>
      <c r="E101"/>
      <c r="F101" t="s">
        <v>0</v>
      </c>
      <c r="G101" s="10">
        <f>TODAY()+79</f>
        <v>44223.51472537037</v>
      </c>
      <c r="H101" s="10">
        <f>TODAY()+79</f>
        <v>44223.51472537037</v>
      </c>
      <c r="I101" t="s">
        <v>0</v>
      </c>
      <c r="J101">
        <v>0</v>
      </c>
      <c r="K101">
        <v>8</v>
      </c>
      <c r="L101">
        <v>0</v>
      </c>
      <c r="M101">
        <v>0</v>
      </c>
      <c r="N101" t="s">
        <v>23</v>
      </c>
      <c r="O101" t="s">
        <v>24</v>
      </c>
      <c r="P101" t="s">
        <v>0</v>
      </c>
      <c r="Q101">
        <v>0</v>
      </c>
      <c r="R101">
        <v>0</v>
      </c>
    </row>
    <row r="102" spans="1:18" x14ac:dyDescent="0.25">
      <c r="A102" s="9" t="s">
        <v>0</v>
      </c>
      <c r="B102" t="s">
        <v>205</v>
      </c>
      <c r="C102" t="s">
        <v>0</v>
      </c>
      <c r="D102" t="s">
        <v>206</v>
      </c>
      <c r="E102"/>
      <c r="F102" t="s">
        <v>0</v>
      </c>
      <c r="G102" s="10">
        <f>TODAY()+82</f>
        <v>44226.51472537037</v>
      </c>
      <c r="H102" s="10">
        <f>TODAY()+82</f>
        <v>44226.51472537037</v>
      </c>
      <c r="I102" t="s">
        <v>0</v>
      </c>
      <c r="J102">
        <v>0</v>
      </c>
      <c r="K102">
        <v>8</v>
      </c>
      <c r="L102">
        <v>0</v>
      </c>
      <c r="M102">
        <v>0</v>
      </c>
      <c r="N102" t="s">
        <v>23</v>
      </c>
      <c r="O102" t="s">
        <v>24</v>
      </c>
      <c r="P102" t="s">
        <v>0</v>
      </c>
      <c r="Q102">
        <v>0</v>
      </c>
      <c r="R102">
        <v>0</v>
      </c>
    </row>
    <row r="103" spans="1:18" x14ac:dyDescent="0.25">
      <c r="A103" s="9" t="s">
        <v>0</v>
      </c>
      <c r="B103" t="s">
        <v>207</v>
      </c>
      <c r="C103" t="s">
        <v>0</v>
      </c>
      <c r="D103" t="s">
        <v>208</v>
      </c>
      <c r="E103"/>
      <c r="F103" t="s">
        <v>0</v>
      </c>
      <c r="G103" s="10">
        <f>TODAY()+83</f>
        <v>44227.51472537037</v>
      </c>
      <c r="H103" s="10">
        <f>TODAY()+83</f>
        <v>44227.51472537037</v>
      </c>
      <c r="I103" t="s">
        <v>0</v>
      </c>
      <c r="J103">
        <v>0</v>
      </c>
      <c r="K103">
        <v>8</v>
      </c>
      <c r="L103">
        <v>0</v>
      </c>
      <c r="M103">
        <v>0</v>
      </c>
      <c r="N103" t="s">
        <v>23</v>
      </c>
      <c r="O103" t="s">
        <v>24</v>
      </c>
      <c r="P103" t="s">
        <v>0</v>
      </c>
      <c r="Q103">
        <v>0</v>
      </c>
      <c r="R103">
        <v>0</v>
      </c>
    </row>
    <row r="104" spans="1:18" x14ac:dyDescent="0.25">
      <c r="A104" s="9" t="s">
        <v>0</v>
      </c>
      <c r="B104" t="s">
        <v>209</v>
      </c>
      <c r="C104" t="s">
        <v>0</v>
      </c>
      <c r="D104" t="s">
        <v>210</v>
      </c>
      <c r="E104"/>
      <c r="F104" t="s">
        <v>0</v>
      </c>
      <c r="G104" s="10">
        <f>TODAY()+84</f>
        <v>44228.514725381945</v>
      </c>
      <c r="H104" s="10">
        <f>TODAY()+84</f>
        <v>44228.514725381945</v>
      </c>
      <c r="I104" t="s">
        <v>0</v>
      </c>
      <c r="J104">
        <v>0</v>
      </c>
      <c r="K104">
        <v>8</v>
      </c>
      <c r="L104">
        <v>0</v>
      </c>
      <c r="M104">
        <v>0</v>
      </c>
      <c r="N104" t="s">
        <v>23</v>
      </c>
      <c r="O104" t="s">
        <v>24</v>
      </c>
      <c r="P104" t="s">
        <v>0</v>
      </c>
      <c r="Q104">
        <v>0</v>
      </c>
      <c r="R104">
        <v>0</v>
      </c>
    </row>
    <row r="105" spans="1:18" x14ac:dyDescent="0.25">
      <c r="A105" s="9" t="s">
        <v>0</v>
      </c>
      <c r="B105" t="s">
        <v>211</v>
      </c>
      <c r="C105" t="s">
        <v>0</v>
      </c>
      <c r="D105" t="s">
        <v>50</v>
      </c>
      <c r="E105"/>
      <c r="F105" t="s">
        <v>0</v>
      </c>
      <c r="G105" s="10">
        <f>TODAY()+85</f>
        <v>44229.514725381945</v>
      </c>
      <c r="H105" s="10">
        <f>TODAY()+85</f>
        <v>44229.514725381945</v>
      </c>
      <c r="I105" t="s">
        <v>0</v>
      </c>
      <c r="J105">
        <v>0</v>
      </c>
      <c r="K105">
        <v>8</v>
      </c>
      <c r="L105">
        <v>0</v>
      </c>
      <c r="M105">
        <v>0</v>
      </c>
      <c r="N105" t="s">
        <v>23</v>
      </c>
      <c r="O105" t="s">
        <v>24</v>
      </c>
      <c r="P105" t="s">
        <v>0</v>
      </c>
      <c r="Q105">
        <v>0</v>
      </c>
      <c r="R105">
        <v>0</v>
      </c>
    </row>
    <row r="106" spans="1:18" x14ac:dyDescent="0.25">
      <c r="A106" s="11" t="s">
        <v>0</v>
      </c>
      <c r="B106" s="7" t="s">
        <v>212</v>
      </c>
      <c r="C106" s="7" t="s">
        <v>213</v>
      </c>
      <c r="D106" s="7"/>
      <c r="E106" s="7"/>
      <c r="F106" s="7" t="s">
        <v>0</v>
      </c>
      <c r="G106" s="8">
        <f>TODAY()+86</f>
        <v>44230.514725381945</v>
      </c>
      <c r="H106" s="8">
        <f>TODAY()+93</f>
        <v>44237.514725381945</v>
      </c>
      <c r="I106" s="7" t="s">
        <v>0</v>
      </c>
      <c r="J106" s="7">
        <v>0</v>
      </c>
      <c r="K106" s="7">
        <v>48</v>
      </c>
      <c r="L106" s="7">
        <v>0</v>
      </c>
      <c r="M106" s="7">
        <v>0</v>
      </c>
      <c r="N106" s="7" t="s">
        <v>0</v>
      </c>
      <c r="O106" s="7" t="s">
        <v>0</v>
      </c>
      <c r="P106" s="7" t="s">
        <v>0</v>
      </c>
      <c r="Q106" s="7">
        <v>0</v>
      </c>
      <c r="R106" s="7">
        <v>0</v>
      </c>
    </row>
    <row r="107" spans="1:18" x14ac:dyDescent="0.25">
      <c r="A107" s="9" t="s">
        <v>0</v>
      </c>
      <c r="B107" t="s">
        <v>214</v>
      </c>
      <c r="C107" t="s">
        <v>0</v>
      </c>
      <c r="D107" t="s">
        <v>215</v>
      </c>
      <c r="E107"/>
      <c r="F107" t="s">
        <v>0</v>
      </c>
      <c r="G107" s="10">
        <f>TODAY()+86</f>
        <v>44230.514725381945</v>
      </c>
      <c r="H107" s="10">
        <f>TODAY()+86</f>
        <v>44230.514725381945</v>
      </c>
      <c r="I107" t="s">
        <v>0</v>
      </c>
      <c r="J107">
        <v>0</v>
      </c>
      <c r="K107">
        <v>8</v>
      </c>
      <c r="L107">
        <v>0</v>
      </c>
      <c r="M107">
        <v>0</v>
      </c>
      <c r="N107" t="s">
        <v>23</v>
      </c>
      <c r="O107" t="s">
        <v>24</v>
      </c>
      <c r="P107" t="s">
        <v>0</v>
      </c>
      <c r="Q107">
        <v>0</v>
      </c>
      <c r="R107">
        <v>0</v>
      </c>
    </row>
    <row r="108" spans="1:18" x14ac:dyDescent="0.25">
      <c r="A108" s="9" t="s">
        <v>0</v>
      </c>
      <c r="B108" t="s">
        <v>216</v>
      </c>
      <c r="C108" t="s">
        <v>0</v>
      </c>
      <c r="D108" t="s">
        <v>217</v>
      </c>
      <c r="E108"/>
      <c r="F108" t="s">
        <v>0</v>
      </c>
      <c r="G108" s="10">
        <f>TODAY()+89</f>
        <v>44233.514725381945</v>
      </c>
      <c r="H108" s="10">
        <f>TODAY()+89</f>
        <v>44233.514725381945</v>
      </c>
      <c r="I108" t="s">
        <v>0</v>
      </c>
      <c r="J108">
        <v>0</v>
      </c>
      <c r="K108">
        <v>8</v>
      </c>
      <c r="L108">
        <v>0</v>
      </c>
      <c r="M108">
        <v>0</v>
      </c>
      <c r="N108" t="s">
        <v>23</v>
      </c>
      <c r="O108" t="s">
        <v>24</v>
      </c>
      <c r="P108" t="s">
        <v>0</v>
      </c>
      <c r="Q108">
        <v>0</v>
      </c>
      <c r="R108">
        <v>0</v>
      </c>
    </row>
    <row r="109" spans="1:18" x14ac:dyDescent="0.25">
      <c r="A109" s="9" t="s">
        <v>0</v>
      </c>
      <c r="B109" t="s">
        <v>218</v>
      </c>
      <c r="C109" t="s">
        <v>0</v>
      </c>
      <c r="D109" t="s">
        <v>219</v>
      </c>
      <c r="E109"/>
      <c r="F109" t="s">
        <v>0</v>
      </c>
      <c r="G109" s="10">
        <f>TODAY()+90</f>
        <v>44234.514725393514</v>
      </c>
      <c r="H109" s="10">
        <f>TODAY()+90</f>
        <v>44234.514725393514</v>
      </c>
      <c r="I109" t="s">
        <v>0</v>
      </c>
      <c r="J109">
        <v>0</v>
      </c>
      <c r="K109">
        <v>8</v>
      </c>
      <c r="L109">
        <v>0</v>
      </c>
      <c r="M109">
        <v>0</v>
      </c>
      <c r="N109" t="s">
        <v>23</v>
      </c>
      <c r="O109" t="s">
        <v>24</v>
      </c>
      <c r="P109" t="s">
        <v>0</v>
      </c>
      <c r="Q109">
        <v>0</v>
      </c>
      <c r="R109">
        <v>0</v>
      </c>
    </row>
    <row r="110" spans="1:18" x14ac:dyDescent="0.25">
      <c r="A110" s="9" t="s">
        <v>0</v>
      </c>
      <c r="B110" t="s">
        <v>220</v>
      </c>
      <c r="C110" t="s">
        <v>0</v>
      </c>
      <c r="D110" t="s">
        <v>221</v>
      </c>
      <c r="E110"/>
      <c r="F110" t="s">
        <v>0</v>
      </c>
      <c r="G110" s="10">
        <f>TODAY()+91</f>
        <v>44235.514725393514</v>
      </c>
      <c r="H110" s="10">
        <f>TODAY()+91</f>
        <v>44235.514725393514</v>
      </c>
      <c r="I110" t="s">
        <v>0</v>
      </c>
      <c r="J110">
        <v>0</v>
      </c>
      <c r="K110">
        <v>8</v>
      </c>
      <c r="L110">
        <v>0</v>
      </c>
      <c r="M110">
        <v>0</v>
      </c>
      <c r="N110" t="s">
        <v>23</v>
      </c>
      <c r="O110" t="s">
        <v>24</v>
      </c>
      <c r="P110" t="s">
        <v>0</v>
      </c>
      <c r="Q110">
        <v>0</v>
      </c>
      <c r="R110">
        <v>0</v>
      </c>
    </row>
    <row r="111" spans="1:18" x14ac:dyDescent="0.25">
      <c r="A111" s="9" t="s">
        <v>0</v>
      </c>
      <c r="B111" t="s">
        <v>222</v>
      </c>
      <c r="C111" t="s">
        <v>0</v>
      </c>
      <c r="D111" t="s">
        <v>223</v>
      </c>
      <c r="E111"/>
      <c r="F111" t="s">
        <v>0</v>
      </c>
      <c r="G111" s="10">
        <f>TODAY()+92</f>
        <v>44236.514725393514</v>
      </c>
      <c r="H111" s="10">
        <f>TODAY()+92</f>
        <v>44236.514725393514</v>
      </c>
      <c r="I111" t="s">
        <v>0</v>
      </c>
      <c r="J111">
        <v>0</v>
      </c>
      <c r="K111">
        <v>8</v>
      </c>
      <c r="L111">
        <v>0</v>
      </c>
      <c r="M111">
        <v>0</v>
      </c>
      <c r="N111" t="s">
        <v>23</v>
      </c>
      <c r="O111" t="s">
        <v>24</v>
      </c>
      <c r="P111" t="s">
        <v>0</v>
      </c>
      <c r="Q111">
        <v>0</v>
      </c>
      <c r="R111">
        <v>0</v>
      </c>
    </row>
    <row r="112" spans="1:18" x14ac:dyDescent="0.25">
      <c r="A112" s="9" t="s">
        <v>0</v>
      </c>
      <c r="B112" t="s">
        <v>224</v>
      </c>
      <c r="C112" t="s">
        <v>0</v>
      </c>
      <c r="D112" t="s">
        <v>225</v>
      </c>
      <c r="E112"/>
      <c r="F112" t="s">
        <v>0</v>
      </c>
      <c r="G112" s="10">
        <f>TODAY()+93</f>
        <v>44237.514725393514</v>
      </c>
      <c r="H112" s="10">
        <f>TODAY()+93</f>
        <v>44237.514725393514</v>
      </c>
      <c r="I112" t="s">
        <v>0</v>
      </c>
      <c r="J112">
        <v>0</v>
      </c>
      <c r="K112">
        <v>8</v>
      </c>
      <c r="L112">
        <v>0</v>
      </c>
      <c r="M112">
        <v>0</v>
      </c>
      <c r="N112" t="s">
        <v>23</v>
      </c>
      <c r="O112" t="s">
        <v>24</v>
      </c>
      <c r="P112" t="s">
        <v>0</v>
      </c>
      <c r="Q112">
        <v>0</v>
      </c>
      <c r="R112">
        <v>0</v>
      </c>
    </row>
    <row r="113" spans="1:18" x14ac:dyDescent="0.25">
      <c r="A113" s="11" t="s">
        <v>0</v>
      </c>
      <c r="B113" s="7" t="s">
        <v>226</v>
      </c>
      <c r="C113" s="7" t="s">
        <v>227</v>
      </c>
      <c r="D113" s="7"/>
      <c r="E113" s="7"/>
      <c r="F113" s="7" t="s">
        <v>0</v>
      </c>
      <c r="G113" s="8">
        <f>TODAY()+96</f>
        <v>44240.514725393514</v>
      </c>
      <c r="H113" s="8">
        <f>TODAY()+104</f>
        <v>44248.514725393514</v>
      </c>
      <c r="I113" s="7" t="s">
        <v>0</v>
      </c>
      <c r="J113" s="7">
        <v>0</v>
      </c>
      <c r="K113" s="7">
        <v>56</v>
      </c>
      <c r="L113" s="7">
        <v>0</v>
      </c>
      <c r="M113" s="7">
        <v>0</v>
      </c>
      <c r="N113" s="7" t="s">
        <v>0</v>
      </c>
      <c r="O113" s="7" t="s">
        <v>0</v>
      </c>
      <c r="P113" s="7" t="s">
        <v>0</v>
      </c>
      <c r="Q113" s="7">
        <v>0</v>
      </c>
      <c r="R113" s="7">
        <v>0</v>
      </c>
    </row>
    <row r="114" spans="1:18" x14ac:dyDescent="0.25">
      <c r="A114" s="9" t="s">
        <v>0</v>
      </c>
      <c r="B114" t="s">
        <v>228</v>
      </c>
      <c r="C114" t="s">
        <v>0</v>
      </c>
      <c r="D114" t="s">
        <v>229</v>
      </c>
      <c r="E114"/>
      <c r="F114" t="s">
        <v>0</v>
      </c>
      <c r="G114" s="10">
        <f>TODAY()+96</f>
        <v>44240.5147254051</v>
      </c>
      <c r="H114" s="10">
        <f>TODAY()+96</f>
        <v>44240.5147254051</v>
      </c>
      <c r="I114" t="s">
        <v>0</v>
      </c>
      <c r="J114">
        <v>0</v>
      </c>
      <c r="K114">
        <v>8</v>
      </c>
      <c r="L114">
        <v>0</v>
      </c>
      <c r="M114">
        <v>0</v>
      </c>
      <c r="N114" t="s">
        <v>23</v>
      </c>
      <c r="O114" t="s">
        <v>24</v>
      </c>
      <c r="P114" t="s">
        <v>0</v>
      </c>
      <c r="Q114">
        <v>0</v>
      </c>
      <c r="R114">
        <v>0</v>
      </c>
    </row>
    <row r="115" spans="1:18" x14ac:dyDescent="0.25">
      <c r="A115" s="9" t="s">
        <v>0</v>
      </c>
      <c r="B115" t="s">
        <v>230</v>
      </c>
      <c r="C115" t="s">
        <v>0</v>
      </c>
      <c r="D115" t="s">
        <v>231</v>
      </c>
      <c r="E115"/>
      <c r="F115" t="s">
        <v>0</v>
      </c>
      <c r="G115" s="10">
        <f>TODAY()+97</f>
        <v>44241.5147254051</v>
      </c>
      <c r="H115" s="10">
        <f>TODAY()+97</f>
        <v>44241.5147254051</v>
      </c>
      <c r="I115" t="s">
        <v>0</v>
      </c>
      <c r="J115">
        <v>0</v>
      </c>
      <c r="K115">
        <v>8</v>
      </c>
      <c r="L115">
        <v>0</v>
      </c>
      <c r="M115">
        <v>0</v>
      </c>
      <c r="N115" t="s">
        <v>23</v>
      </c>
      <c r="O115" t="s">
        <v>24</v>
      </c>
      <c r="P115" t="s">
        <v>0</v>
      </c>
      <c r="Q115">
        <v>0</v>
      </c>
      <c r="R115">
        <v>0</v>
      </c>
    </row>
    <row r="116" spans="1:18" x14ac:dyDescent="0.25">
      <c r="A116" s="9" t="s">
        <v>0</v>
      </c>
      <c r="B116" t="s">
        <v>232</v>
      </c>
      <c r="C116" t="s">
        <v>0</v>
      </c>
      <c r="D116" t="s">
        <v>233</v>
      </c>
      <c r="E116"/>
      <c r="F116" t="s">
        <v>0</v>
      </c>
      <c r="G116" s="10">
        <f>TODAY()+98</f>
        <v>44242.5147254051</v>
      </c>
      <c r="H116" s="10">
        <f>TODAY()+98</f>
        <v>44242.5147254051</v>
      </c>
      <c r="I116" t="s">
        <v>0</v>
      </c>
      <c r="J116">
        <v>0</v>
      </c>
      <c r="K116">
        <v>8</v>
      </c>
      <c r="L116">
        <v>0</v>
      </c>
      <c r="M116">
        <v>0</v>
      </c>
      <c r="N116" t="s">
        <v>23</v>
      </c>
      <c r="O116" t="s">
        <v>24</v>
      </c>
      <c r="P116" t="s">
        <v>0</v>
      </c>
      <c r="Q116">
        <v>0</v>
      </c>
      <c r="R116">
        <v>0</v>
      </c>
    </row>
    <row r="117" spans="1:18" x14ac:dyDescent="0.25">
      <c r="A117" s="9" t="s">
        <v>0</v>
      </c>
      <c r="B117" t="s">
        <v>234</v>
      </c>
      <c r="C117" t="s">
        <v>0</v>
      </c>
      <c r="D117" t="s">
        <v>235</v>
      </c>
      <c r="E117"/>
      <c r="F117" t="s">
        <v>0</v>
      </c>
      <c r="G117" s="10">
        <f>TODAY()+99</f>
        <v>44243.5147254051</v>
      </c>
      <c r="H117" s="10">
        <f>TODAY()+99</f>
        <v>44243.5147254051</v>
      </c>
      <c r="I117" t="s">
        <v>0</v>
      </c>
      <c r="J117">
        <v>0</v>
      </c>
      <c r="K117">
        <v>8</v>
      </c>
      <c r="L117">
        <v>0</v>
      </c>
      <c r="M117">
        <v>0</v>
      </c>
      <c r="N117" t="s">
        <v>23</v>
      </c>
      <c r="O117" t="s">
        <v>24</v>
      </c>
      <c r="P117" t="s">
        <v>0</v>
      </c>
      <c r="Q117">
        <v>0</v>
      </c>
      <c r="R117">
        <v>0</v>
      </c>
    </row>
    <row r="118" spans="1:18" x14ac:dyDescent="0.25">
      <c r="A118" s="9" t="s">
        <v>0</v>
      </c>
      <c r="B118" t="s">
        <v>236</v>
      </c>
      <c r="C118" t="s">
        <v>0</v>
      </c>
      <c r="D118" t="s">
        <v>237</v>
      </c>
      <c r="E118"/>
      <c r="F118" t="s">
        <v>0</v>
      </c>
      <c r="G118" s="10">
        <f>TODAY()+100</f>
        <v>44244.5147254051</v>
      </c>
      <c r="H118" s="10">
        <f>TODAY()+100</f>
        <v>44244.5147254051</v>
      </c>
      <c r="I118" t="s">
        <v>0</v>
      </c>
      <c r="J118">
        <v>0</v>
      </c>
      <c r="K118">
        <v>8</v>
      </c>
      <c r="L118">
        <v>0</v>
      </c>
      <c r="M118">
        <v>0</v>
      </c>
      <c r="N118" t="s">
        <v>23</v>
      </c>
      <c r="O118" t="s">
        <v>24</v>
      </c>
      <c r="P118" t="s">
        <v>0</v>
      </c>
      <c r="Q118">
        <v>0</v>
      </c>
      <c r="R118">
        <v>0</v>
      </c>
    </row>
    <row r="119" spans="1:18" x14ac:dyDescent="0.25">
      <c r="A119" s="9" t="s">
        <v>0</v>
      </c>
      <c r="B119" t="s">
        <v>238</v>
      </c>
      <c r="C119" t="s">
        <v>0</v>
      </c>
      <c r="D119" t="s">
        <v>239</v>
      </c>
      <c r="E119"/>
      <c r="F119" t="s">
        <v>0</v>
      </c>
      <c r="G119" s="10">
        <f>TODAY()+103</f>
        <v>44247.514725416666</v>
      </c>
      <c r="H119" s="10">
        <f>TODAY()+103</f>
        <v>44247.514725416666</v>
      </c>
      <c r="I119" t="s">
        <v>0</v>
      </c>
      <c r="J119">
        <v>0</v>
      </c>
      <c r="K119">
        <v>8</v>
      </c>
      <c r="L119">
        <v>0</v>
      </c>
      <c r="M119">
        <v>0</v>
      </c>
      <c r="N119" t="s">
        <v>23</v>
      </c>
      <c r="O119" t="s">
        <v>24</v>
      </c>
      <c r="P119" t="s">
        <v>0</v>
      </c>
      <c r="Q119">
        <v>0</v>
      </c>
      <c r="R119">
        <v>0</v>
      </c>
    </row>
    <row r="120" spans="1:18" x14ac:dyDescent="0.25">
      <c r="A120" s="9" t="s">
        <v>0</v>
      </c>
      <c r="B120" t="s">
        <v>240</v>
      </c>
      <c r="C120" t="s">
        <v>0</v>
      </c>
      <c r="D120" t="s">
        <v>241</v>
      </c>
      <c r="E120"/>
      <c r="F120" t="s">
        <v>0</v>
      </c>
      <c r="G120" s="10">
        <f>TODAY()+104</f>
        <v>44248.514725416666</v>
      </c>
      <c r="H120" s="10">
        <f>TODAY()+104</f>
        <v>44248.514725416666</v>
      </c>
      <c r="I120" t="s">
        <v>0</v>
      </c>
      <c r="J120">
        <v>0</v>
      </c>
      <c r="K120">
        <v>8</v>
      </c>
      <c r="L120">
        <v>0</v>
      </c>
      <c r="M120">
        <v>0</v>
      </c>
      <c r="N120" t="s">
        <v>23</v>
      </c>
      <c r="O120" t="s">
        <v>24</v>
      </c>
      <c r="P120" t="s">
        <v>0</v>
      </c>
      <c r="Q120">
        <v>0</v>
      </c>
      <c r="R120">
        <v>0</v>
      </c>
    </row>
    <row r="121" spans="1:18" x14ac:dyDescent="0.25">
      <c r="A121" s="11" t="s">
        <v>0</v>
      </c>
      <c r="B121" s="7" t="s">
        <v>242</v>
      </c>
      <c r="C121" s="7" t="s">
        <v>243</v>
      </c>
      <c r="D121" s="7"/>
      <c r="E121" s="7"/>
      <c r="F121" s="7" t="s">
        <v>0</v>
      </c>
      <c r="G121" s="8">
        <f>TODAY()+105</f>
        <v>44249.514725416666</v>
      </c>
      <c r="H121" s="8">
        <f>TODAY()+119</f>
        <v>44263.514725416666</v>
      </c>
      <c r="I121" s="7" t="s">
        <v>0</v>
      </c>
      <c r="J121" s="7">
        <v>0</v>
      </c>
      <c r="K121" s="7">
        <v>88</v>
      </c>
      <c r="L121" s="7">
        <v>0</v>
      </c>
      <c r="M121" s="7">
        <v>0</v>
      </c>
      <c r="N121" s="7" t="s">
        <v>0</v>
      </c>
      <c r="O121" s="7" t="s">
        <v>0</v>
      </c>
      <c r="P121" s="7" t="s">
        <v>0</v>
      </c>
      <c r="Q121" s="7">
        <v>0</v>
      </c>
      <c r="R121" s="7">
        <v>0</v>
      </c>
    </row>
    <row r="122" spans="1:18" x14ac:dyDescent="0.25">
      <c r="A122" s="9" t="s">
        <v>0</v>
      </c>
      <c r="B122" t="s">
        <v>244</v>
      </c>
      <c r="C122" t="s">
        <v>0</v>
      </c>
      <c r="D122" t="s">
        <v>245</v>
      </c>
      <c r="E122"/>
      <c r="F122" t="s">
        <v>0</v>
      </c>
      <c r="G122" s="10">
        <f>TODAY()+105</f>
        <v>44249.514725416666</v>
      </c>
      <c r="H122" s="10">
        <f>TODAY()+105</f>
        <v>44249.514725416666</v>
      </c>
      <c r="I122" t="s">
        <v>0</v>
      </c>
      <c r="J122">
        <v>0</v>
      </c>
      <c r="K122">
        <v>8</v>
      </c>
      <c r="L122">
        <v>0</v>
      </c>
      <c r="M122">
        <v>0</v>
      </c>
      <c r="N122" t="s">
        <v>23</v>
      </c>
      <c r="O122" t="s">
        <v>24</v>
      </c>
      <c r="P122" t="s">
        <v>0</v>
      </c>
      <c r="Q122">
        <v>0</v>
      </c>
      <c r="R122">
        <v>0</v>
      </c>
    </row>
    <row r="123" spans="1:18" x14ac:dyDescent="0.25">
      <c r="A123" s="9" t="s">
        <v>0</v>
      </c>
      <c r="B123" t="s">
        <v>246</v>
      </c>
      <c r="C123" t="s">
        <v>0</v>
      </c>
      <c r="D123" t="s">
        <v>247</v>
      </c>
      <c r="E123"/>
      <c r="F123" t="s">
        <v>0</v>
      </c>
      <c r="G123" s="10">
        <f>TODAY()+106</f>
        <v>44250.514725416666</v>
      </c>
      <c r="H123" s="10">
        <f>TODAY()+106</f>
        <v>44250.514725416666</v>
      </c>
      <c r="I123" t="s">
        <v>0</v>
      </c>
      <c r="J123">
        <v>0</v>
      </c>
      <c r="K123">
        <v>8</v>
      </c>
      <c r="L123">
        <v>0</v>
      </c>
      <c r="M123">
        <v>0</v>
      </c>
      <c r="N123" t="s">
        <v>23</v>
      </c>
      <c r="O123" t="s">
        <v>24</v>
      </c>
      <c r="P123" t="s">
        <v>0</v>
      </c>
      <c r="Q123">
        <v>0</v>
      </c>
      <c r="R123">
        <v>0</v>
      </c>
    </row>
    <row r="124" spans="1:18" x14ac:dyDescent="0.25">
      <c r="A124" s="9" t="s">
        <v>0</v>
      </c>
      <c r="B124" t="s">
        <v>248</v>
      </c>
      <c r="C124" t="s">
        <v>0</v>
      </c>
      <c r="D124" t="s">
        <v>46</v>
      </c>
      <c r="E124"/>
      <c r="F124" t="s">
        <v>0</v>
      </c>
      <c r="G124" s="10">
        <f>TODAY()+107</f>
        <v>44251.51472542824</v>
      </c>
      <c r="H124" s="10">
        <f>TODAY()+107</f>
        <v>44251.51472542824</v>
      </c>
      <c r="I124" t="s">
        <v>0</v>
      </c>
      <c r="J124">
        <v>0</v>
      </c>
      <c r="K124">
        <v>8</v>
      </c>
      <c r="L124">
        <v>0</v>
      </c>
      <c r="M124">
        <v>0</v>
      </c>
      <c r="N124" t="s">
        <v>23</v>
      </c>
      <c r="O124" t="s">
        <v>24</v>
      </c>
      <c r="P124" t="s">
        <v>0</v>
      </c>
      <c r="Q124">
        <v>0</v>
      </c>
      <c r="R124">
        <v>0</v>
      </c>
    </row>
    <row r="125" spans="1:18" x14ac:dyDescent="0.25">
      <c r="A125" s="9" t="s">
        <v>0</v>
      </c>
      <c r="B125" t="s">
        <v>249</v>
      </c>
      <c r="C125" t="s">
        <v>0</v>
      </c>
      <c r="D125" t="s">
        <v>250</v>
      </c>
      <c r="E125"/>
      <c r="F125" t="s">
        <v>0</v>
      </c>
      <c r="G125" s="10">
        <f>TODAY()+110</f>
        <v>44254.51472542824</v>
      </c>
      <c r="H125" s="10">
        <f>TODAY()+110</f>
        <v>44254.51472542824</v>
      </c>
      <c r="I125" t="s">
        <v>0</v>
      </c>
      <c r="J125">
        <v>0</v>
      </c>
      <c r="K125">
        <v>8</v>
      </c>
      <c r="L125">
        <v>0</v>
      </c>
      <c r="M125">
        <v>0</v>
      </c>
      <c r="N125" t="s">
        <v>23</v>
      </c>
      <c r="O125" t="s">
        <v>24</v>
      </c>
      <c r="P125" t="s">
        <v>0</v>
      </c>
      <c r="Q125">
        <v>0</v>
      </c>
      <c r="R125">
        <v>0</v>
      </c>
    </row>
    <row r="126" spans="1:18" x14ac:dyDescent="0.25">
      <c r="A126" s="9" t="s">
        <v>0</v>
      </c>
      <c r="B126" t="s">
        <v>251</v>
      </c>
      <c r="C126" t="s">
        <v>0</v>
      </c>
      <c r="D126" t="s">
        <v>252</v>
      </c>
      <c r="E126"/>
      <c r="F126" t="s">
        <v>0</v>
      </c>
      <c r="G126" s="10">
        <f>TODAY()+111</f>
        <v>44255.51472542824</v>
      </c>
      <c r="H126" s="10">
        <f>TODAY()+111</f>
        <v>44255.51472542824</v>
      </c>
      <c r="I126" t="s">
        <v>0</v>
      </c>
      <c r="J126">
        <v>0</v>
      </c>
      <c r="K126">
        <v>8</v>
      </c>
      <c r="L126">
        <v>0</v>
      </c>
      <c r="M126">
        <v>0</v>
      </c>
      <c r="N126" t="s">
        <v>23</v>
      </c>
      <c r="O126" t="s">
        <v>24</v>
      </c>
      <c r="P126" t="s">
        <v>0</v>
      </c>
      <c r="Q126">
        <v>0</v>
      </c>
      <c r="R126">
        <v>0</v>
      </c>
    </row>
    <row r="127" spans="1:18" x14ac:dyDescent="0.25">
      <c r="A127" s="9" t="s">
        <v>0</v>
      </c>
      <c r="B127" t="s">
        <v>253</v>
      </c>
      <c r="C127" t="s">
        <v>0</v>
      </c>
      <c r="D127" t="s">
        <v>254</v>
      </c>
      <c r="E127"/>
      <c r="F127" t="s">
        <v>0</v>
      </c>
      <c r="G127" s="10">
        <f>TODAY()+112</f>
        <v>44256.51472542824</v>
      </c>
      <c r="H127" s="10">
        <f>TODAY()+112</f>
        <v>44256.51472542824</v>
      </c>
      <c r="I127" t="s">
        <v>0</v>
      </c>
      <c r="J127">
        <v>0</v>
      </c>
      <c r="K127">
        <v>8</v>
      </c>
      <c r="L127">
        <v>0</v>
      </c>
      <c r="M127">
        <v>0</v>
      </c>
      <c r="N127" t="s">
        <v>23</v>
      </c>
      <c r="O127" t="s">
        <v>24</v>
      </c>
      <c r="P127" t="s">
        <v>0</v>
      </c>
      <c r="Q127">
        <v>0</v>
      </c>
      <c r="R127">
        <v>0</v>
      </c>
    </row>
    <row r="128" spans="1:18" x14ac:dyDescent="0.25">
      <c r="A128" s="9" t="s">
        <v>0</v>
      </c>
      <c r="B128" t="s">
        <v>255</v>
      </c>
      <c r="C128" t="s">
        <v>0</v>
      </c>
      <c r="D128" t="s">
        <v>256</v>
      </c>
      <c r="E128"/>
      <c r="F128" t="s">
        <v>0</v>
      </c>
      <c r="G128" s="10">
        <f>TODAY()+113</f>
        <v>44257.51472542824</v>
      </c>
      <c r="H128" s="10">
        <f>TODAY()+113</f>
        <v>44257.51472542824</v>
      </c>
      <c r="I128" t="s">
        <v>0</v>
      </c>
      <c r="J128">
        <v>0</v>
      </c>
      <c r="K128">
        <v>8</v>
      </c>
      <c r="L128">
        <v>0</v>
      </c>
      <c r="M128">
        <v>0</v>
      </c>
      <c r="N128" t="s">
        <v>23</v>
      </c>
      <c r="O128" t="s">
        <v>24</v>
      </c>
      <c r="P128" t="s">
        <v>0</v>
      </c>
      <c r="Q128">
        <v>0</v>
      </c>
      <c r="R128">
        <v>0</v>
      </c>
    </row>
    <row r="129" spans="1:18" x14ac:dyDescent="0.25">
      <c r="A129" s="9" t="s">
        <v>0</v>
      </c>
      <c r="B129" t="s">
        <v>257</v>
      </c>
      <c r="C129" t="s">
        <v>0</v>
      </c>
      <c r="D129" t="s">
        <v>258</v>
      </c>
      <c r="E129"/>
      <c r="F129" t="s">
        <v>0</v>
      </c>
      <c r="G129" s="10">
        <f>TODAY()+114</f>
        <v>44258.51472545139</v>
      </c>
      <c r="H129" s="10">
        <f>TODAY()+114</f>
        <v>44258.51472545139</v>
      </c>
      <c r="I129" t="s">
        <v>0</v>
      </c>
      <c r="J129">
        <v>0</v>
      </c>
      <c r="K129">
        <v>8</v>
      </c>
      <c r="L129">
        <v>0</v>
      </c>
      <c r="M129">
        <v>0</v>
      </c>
      <c r="N129" t="s">
        <v>23</v>
      </c>
      <c r="O129" t="s">
        <v>24</v>
      </c>
      <c r="P129" t="s">
        <v>0</v>
      </c>
      <c r="Q129">
        <v>0</v>
      </c>
      <c r="R129">
        <v>0</v>
      </c>
    </row>
    <row r="130" spans="1:18" x14ac:dyDescent="0.25">
      <c r="A130" s="9" t="s">
        <v>0</v>
      </c>
      <c r="B130" t="s">
        <v>259</v>
      </c>
      <c r="C130" t="s">
        <v>0</v>
      </c>
      <c r="D130" t="s">
        <v>260</v>
      </c>
      <c r="E130"/>
      <c r="F130" t="s">
        <v>0</v>
      </c>
      <c r="G130" s="10">
        <f>TODAY()+117</f>
        <v>44261.51472546296</v>
      </c>
      <c r="H130" s="10">
        <f>TODAY()+117</f>
        <v>44261.51472546296</v>
      </c>
      <c r="I130" t="s">
        <v>0</v>
      </c>
      <c r="J130">
        <v>0</v>
      </c>
      <c r="K130">
        <v>8</v>
      </c>
      <c r="L130">
        <v>0</v>
      </c>
      <c r="M130">
        <v>0</v>
      </c>
      <c r="N130" t="s">
        <v>23</v>
      </c>
      <c r="O130" t="s">
        <v>24</v>
      </c>
      <c r="P130" t="s">
        <v>0</v>
      </c>
      <c r="Q130">
        <v>0</v>
      </c>
      <c r="R130">
        <v>0</v>
      </c>
    </row>
    <row r="131" spans="1:18" x14ac:dyDescent="0.25">
      <c r="A131" s="9" t="s">
        <v>0</v>
      </c>
      <c r="B131" t="s">
        <v>261</v>
      </c>
      <c r="C131" t="s">
        <v>0</v>
      </c>
      <c r="D131" t="s">
        <v>262</v>
      </c>
      <c r="E131"/>
      <c r="F131" t="s">
        <v>0</v>
      </c>
      <c r="G131" s="10">
        <f>TODAY()+118</f>
        <v>44262.51472546296</v>
      </c>
      <c r="H131" s="10">
        <f>TODAY()+118</f>
        <v>44262.51472546296</v>
      </c>
      <c r="I131" t="s">
        <v>0</v>
      </c>
      <c r="J131">
        <v>0</v>
      </c>
      <c r="K131">
        <v>8</v>
      </c>
      <c r="L131">
        <v>0</v>
      </c>
      <c r="M131">
        <v>0</v>
      </c>
      <c r="N131" t="s">
        <v>23</v>
      </c>
      <c r="O131" t="s">
        <v>24</v>
      </c>
      <c r="P131" t="s">
        <v>0</v>
      </c>
      <c r="Q131">
        <v>0</v>
      </c>
      <c r="R131">
        <v>0</v>
      </c>
    </row>
    <row r="132" spans="1:18" x14ac:dyDescent="0.25">
      <c r="A132" s="9" t="s">
        <v>0</v>
      </c>
      <c r="B132" t="s">
        <v>263</v>
      </c>
      <c r="C132" t="s">
        <v>0</v>
      </c>
      <c r="D132" t="s">
        <v>264</v>
      </c>
      <c r="E132"/>
      <c r="F132" t="s">
        <v>0</v>
      </c>
      <c r="G132" s="10">
        <f>TODAY()+119</f>
        <v>44263.51472546296</v>
      </c>
      <c r="H132" s="10">
        <f>TODAY()+119</f>
        <v>44263.51472547454</v>
      </c>
      <c r="I132" t="s">
        <v>0</v>
      </c>
      <c r="J132">
        <v>0</v>
      </c>
      <c r="K132">
        <v>8</v>
      </c>
      <c r="L132">
        <v>0</v>
      </c>
      <c r="M132">
        <v>0</v>
      </c>
      <c r="N132" t="s">
        <v>23</v>
      </c>
      <c r="O132" t="s">
        <v>24</v>
      </c>
      <c r="P132" t="s">
        <v>0</v>
      </c>
      <c r="Q132">
        <v>0</v>
      </c>
      <c r="R132">
        <v>0</v>
      </c>
    </row>
    <row r="133" spans="1:18" x14ac:dyDescent="0.25">
      <c r="A133" s="11" t="s">
        <v>0</v>
      </c>
      <c r="B133" s="7" t="s">
        <v>265</v>
      </c>
      <c r="C133" s="7" t="s">
        <v>266</v>
      </c>
      <c r="D133" s="7"/>
      <c r="E133" s="7"/>
      <c r="F133" s="7" t="s">
        <v>0</v>
      </c>
      <c r="G133" s="8">
        <f>TODAY()+120</f>
        <v>44264.51472547454</v>
      </c>
      <c r="H133" s="8">
        <f>TODAY()+127</f>
        <v>44271.51472547454</v>
      </c>
      <c r="I133" s="7" t="s">
        <v>0</v>
      </c>
      <c r="J133" s="7">
        <v>0</v>
      </c>
      <c r="K133" s="7">
        <v>48</v>
      </c>
      <c r="L133" s="7">
        <v>0</v>
      </c>
      <c r="M133" s="7">
        <v>0</v>
      </c>
      <c r="N133" s="7" t="s">
        <v>0</v>
      </c>
      <c r="O133" s="7" t="s">
        <v>0</v>
      </c>
      <c r="P133" s="7" t="s">
        <v>0</v>
      </c>
      <c r="Q133" s="7">
        <v>0</v>
      </c>
      <c r="R133" s="7">
        <v>0</v>
      </c>
    </row>
    <row r="134" spans="1:18" x14ac:dyDescent="0.25">
      <c r="A134" s="9" t="s">
        <v>0</v>
      </c>
      <c r="B134" t="s">
        <v>267</v>
      </c>
      <c r="C134" t="s">
        <v>0</v>
      </c>
      <c r="D134" t="s">
        <v>268</v>
      </c>
      <c r="E134"/>
      <c r="F134" t="s">
        <v>0</v>
      </c>
      <c r="G134" s="10">
        <f>TODAY()+120</f>
        <v>44264.51472547454</v>
      </c>
      <c r="H134" s="10">
        <f>TODAY()+120</f>
        <v>44264.51472547454</v>
      </c>
      <c r="I134" t="s">
        <v>0</v>
      </c>
      <c r="J134">
        <v>0</v>
      </c>
      <c r="K134">
        <v>8</v>
      </c>
      <c r="L134">
        <v>0</v>
      </c>
      <c r="M134">
        <v>0</v>
      </c>
      <c r="N134" t="s">
        <v>23</v>
      </c>
      <c r="O134" t="s">
        <v>24</v>
      </c>
      <c r="P134" t="s">
        <v>0</v>
      </c>
      <c r="Q134">
        <v>0</v>
      </c>
      <c r="R134">
        <v>0</v>
      </c>
    </row>
    <row r="135" spans="1:18" x14ac:dyDescent="0.25">
      <c r="A135" s="9" t="s">
        <v>0</v>
      </c>
      <c r="B135" t="s">
        <v>269</v>
      </c>
      <c r="C135" t="s">
        <v>0</v>
      </c>
      <c r="D135" t="s">
        <v>270</v>
      </c>
      <c r="E135"/>
      <c r="F135" t="s">
        <v>0</v>
      </c>
      <c r="G135" s="10">
        <f>TODAY()+121</f>
        <v>44265.51472547454</v>
      </c>
      <c r="H135" s="10">
        <f>TODAY()+121</f>
        <v>44265.51472547454</v>
      </c>
      <c r="I135" t="s">
        <v>0</v>
      </c>
      <c r="J135">
        <v>0</v>
      </c>
      <c r="K135">
        <v>8</v>
      </c>
      <c r="L135">
        <v>0</v>
      </c>
      <c r="M135">
        <v>0</v>
      </c>
      <c r="N135" t="s">
        <v>23</v>
      </c>
      <c r="O135" t="s">
        <v>24</v>
      </c>
      <c r="P135" t="s">
        <v>0</v>
      </c>
      <c r="Q135">
        <v>0</v>
      </c>
      <c r="R135">
        <v>0</v>
      </c>
    </row>
    <row r="136" spans="1:18" x14ac:dyDescent="0.25">
      <c r="A136" s="9" t="s">
        <v>0</v>
      </c>
      <c r="B136" t="s">
        <v>271</v>
      </c>
      <c r="C136" t="s">
        <v>0</v>
      </c>
      <c r="D136" t="s">
        <v>272</v>
      </c>
      <c r="E136"/>
      <c r="F136" t="s">
        <v>0</v>
      </c>
      <c r="G136" s="10">
        <f>TODAY()+124</f>
        <v>44268.51472548611</v>
      </c>
      <c r="H136" s="10">
        <f>TODAY()+124</f>
        <v>44268.51472548611</v>
      </c>
      <c r="I136" t="s">
        <v>0</v>
      </c>
      <c r="J136">
        <v>0</v>
      </c>
      <c r="K136">
        <v>8</v>
      </c>
      <c r="L136">
        <v>0</v>
      </c>
      <c r="M136">
        <v>0</v>
      </c>
      <c r="N136" t="s">
        <v>23</v>
      </c>
      <c r="O136" t="s">
        <v>24</v>
      </c>
      <c r="P136" t="s">
        <v>0</v>
      </c>
      <c r="Q136">
        <v>0</v>
      </c>
      <c r="R136">
        <v>0</v>
      </c>
    </row>
    <row r="137" spans="1:18" x14ac:dyDescent="0.25">
      <c r="A137" s="9" t="s">
        <v>0</v>
      </c>
      <c r="B137" t="s">
        <v>273</v>
      </c>
      <c r="C137" t="s">
        <v>0</v>
      </c>
      <c r="D137" t="s">
        <v>274</v>
      </c>
      <c r="E137"/>
      <c r="F137" t="s">
        <v>0</v>
      </c>
      <c r="G137" s="10">
        <f>TODAY()+125</f>
        <v>44269.51472548611</v>
      </c>
      <c r="H137" s="10">
        <f>TODAY()+125</f>
        <v>44269.51472548611</v>
      </c>
      <c r="I137" t="s">
        <v>0</v>
      </c>
      <c r="J137">
        <v>0</v>
      </c>
      <c r="K137">
        <v>8</v>
      </c>
      <c r="L137">
        <v>0</v>
      </c>
      <c r="M137">
        <v>0</v>
      </c>
      <c r="N137" t="s">
        <v>23</v>
      </c>
      <c r="O137" t="s">
        <v>24</v>
      </c>
      <c r="P137" t="s">
        <v>0</v>
      </c>
      <c r="Q137">
        <v>0</v>
      </c>
      <c r="R137">
        <v>0</v>
      </c>
    </row>
    <row r="138" spans="1:18" x14ac:dyDescent="0.25">
      <c r="A138" s="9" t="s">
        <v>0</v>
      </c>
      <c r="B138" t="s">
        <v>275</v>
      </c>
      <c r="C138" t="s">
        <v>0</v>
      </c>
      <c r="D138" t="s">
        <v>276</v>
      </c>
      <c r="E138"/>
      <c r="F138" t="s">
        <v>0</v>
      </c>
      <c r="G138" s="10">
        <f>TODAY()+126</f>
        <v>44270.51472548611</v>
      </c>
      <c r="H138" s="10">
        <f>TODAY()+126</f>
        <v>44270.51472548611</v>
      </c>
      <c r="I138" t="s">
        <v>0</v>
      </c>
      <c r="J138">
        <v>0</v>
      </c>
      <c r="K138">
        <v>8</v>
      </c>
      <c r="L138">
        <v>0</v>
      </c>
      <c r="M138">
        <v>0</v>
      </c>
      <c r="N138" t="s">
        <v>23</v>
      </c>
      <c r="O138" t="s">
        <v>24</v>
      </c>
      <c r="P138" t="s">
        <v>0</v>
      </c>
      <c r="Q138">
        <v>0</v>
      </c>
      <c r="R138">
        <v>0</v>
      </c>
    </row>
    <row r="139" spans="1:18" x14ac:dyDescent="0.25">
      <c r="A139" s="9" t="s">
        <v>0</v>
      </c>
      <c r="B139" t="s">
        <v>277</v>
      </c>
      <c r="C139" t="s">
        <v>0</v>
      </c>
      <c r="D139" t="s">
        <v>278</v>
      </c>
      <c r="E139"/>
      <c r="F139" t="s">
        <v>0</v>
      </c>
      <c r="G139" s="10">
        <f>TODAY()+127</f>
        <v>44271.51472548611</v>
      </c>
      <c r="H139" s="10">
        <f>TODAY()+127</f>
        <v>44271.51472548611</v>
      </c>
      <c r="I139" t="s">
        <v>0</v>
      </c>
      <c r="J139">
        <v>0</v>
      </c>
      <c r="K139">
        <v>8</v>
      </c>
      <c r="L139">
        <v>0</v>
      </c>
      <c r="M139">
        <v>0</v>
      </c>
      <c r="N139" t="s">
        <v>23</v>
      </c>
      <c r="O139" t="s">
        <v>24</v>
      </c>
      <c r="P139" t="s">
        <v>0</v>
      </c>
      <c r="Q139">
        <v>0</v>
      </c>
      <c r="R139">
        <v>0</v>
      </c>
    </row>
    <row r="140" spans="1:18" x14ac:dyDescent="0.25">
      <c r="A140" s="11" t="s">
        <v>0</v>
      </c>
      <c r="B140" s="7" t="s">
        <v>279</v>
      </c>
      <c r="C140" s="7" t="s">
        <v>280</v>
      </c>
      <c r="D140" s="7"/>
      <c r="E140" s="7"/>
      <c r="F140" s="7" t="s">
        <v>0</v>
      </c>
      <c r="G140" s="8">
        <f>TODAY()+128</f>
        <v>44272.51472548611</v>
      </c>
      <c r="H140" s="8">
        <f>TODAY()+139</f>
        <v>44283.514725497684</v>
      </c>
      <c r="I140" s="7" t="s">
        <v>0</v>
      </c>
      <c r="J140" s="7">
        <v>0</v>
      </c>
      <c r="K140" s="7">
        <v>64</v>
      </c>
      <c r="L140" s="7">
        <v>0</v>
      </c>
      <c r="M140" s="7">
        <v>0</v>
      </c>
      <c r="N140" s="7" t="s">
        <v>0</v>
      </c>
      <c r="O140" s="7" t="s">
        <v>0</v>
      </c>
      <c r="P140" s="7" t="s">
        <v>0</v>
      </c>
      <c r="Q140" s="7">
        <v>0</v>
      </c>
      <c r="R140" s="7">
        <v>0</v>
      </c>
    </row>
    <row r="141" spans="1:18" x14ac:dyDescent="0.25">
      <c r="A141" s="9" t="s">
        <v>0</v>
      </c>
      <c r="B141" t="s">
        <v>281</v>
      </c>
      <c r="C141" t="s">
        <v>0</v>
      </c>
      <c r="D141" t="s">
        <v>282</v>
      </c>
      <c r="E141"/>
      <c r="F141" t="s">
        <v>0</v>
      </c>
      <c r="G141" s="10">
        <f>TODAY()+128</f>
        <v>44272.514725497684</v>
      </c>
      <c r="H141" s="10">
        <f>TODAY()+128</f>
        <v>44272.514725497684</v>
      </c>
      <c r="I141" t="s">
        <v>0</v>
      </c>
      <c r="J141">
        <v>0</v>
      </c>
      <c r="K141">
        <v>8</v>
      </c>
      <c r="L141">
        <v>0</v>
      </c>
      <c r="M141">
        <v>0</v>
      </c>
      <c r="N141" t="s">
        <v>23</v>
      </c>
      <c r="O141" t="s">
        <v>24</v>
      </c>
      <c r="P141" t="s">
        <v>0</v>
      </c>
      <c r="Q141">
        <v>0</v>
      </c>
      <c r="R141">
        <v>0</v>
      </c>
    </row>
    <row r="142" spans="1:18" x14ac:dyDescent="0.25">
      <c r="A142" s="9" t="s">
        <v>0</v>
      </c>
      <c r="B142" t="s">
        <v>283</v>
      </c>
      <c r="C142" t="s">
        <v>0</v>
      </c>
      <c r="D142" t="s">
        <v>284</v>
      </c>
      <c r="E142"/>
      <c r="F142" t="s">
        <v>0</v>
      </c>
      <c r="G142" s="10">
        <f>TODAY()+131</f>
        <v>44275.514725497684</v>
      </c>
      <c r="H142" s="10">
        <f>TODAY()+131</f>
        <v>44275.514725497684</v>
      </c>
      <c r="I142" t="s">
        <v>0</v>
      </c>
      <c r="J142">
        <v>0</v>
      </c>
      <c r="K142">
        <v>8</v>
      </c>
      <c r="L142">
        <v>0</v>
      </c>
      <c r="M142">
        <v>0</v>
      </c>
      <c r="N142" t="s">
        <v>23</v>
      </c>
      <c r="O142" t="s">
        <v>24</v>
      </c>
      <c r="P142" t="s">
        <v>0</v>
      </c>
      <c r="Q142">
        <v>0</v>
      </c>
      <c r="R142">
        <v>0</v>
      </c>
    </row>
    <row r="143" spans="1:18" x14ac:dyDescent="0.25">
      <c r="A143" s="9" t="s">
        <v>0</v>
      </c>
      <c r="B143" t="s">
        <v>285</v>
      </c>
      <c r="C143" t="s">
        <v>0</v>
      </c>
      <c r="D143" t="s">
        <v>286</v>
      </c>
      <c r="E143"/>
      <c r="F143" t="s">
        <v>0</v>
      </c>
      <c r="G143" s="10">
        <f>TODAY()+132</f>
        <v>44276.514725497684</v>
      </c>
      <c r="H143" s="10">
        <f>TODAY()+132</f>
        <v>44276.514725497684</v>
      </c>
      <c r="I143" t="s">
        <v>0</v>
      </c>
      <c r="J143">
        <v>0</v>
      </c>
      <c r="K143">
        <v>8</v>
      </c>
      <c r="L143">
        <v>0</v>
      </c>
      <c r="M143">
        <v>0</v>
      </c>
      <c r="N143" t="s">
        <v>23</v>
      </c>
      <c r="O143" t="s">
        <v>24</v>
      </c>
      <c r="P143" t="s">
        <v>0</v>
      </c>
      <c r="Q143">
        <v>0</v>
      </c>
      <c r="R143">
        <v>0</v>
      </c>
    </row>
    <row r="144" spans="1:18" x14ac:dyDescent="0.25">
      <c r="A144" s="9" t="s">
        <v>0</v>
      </c>
      <c r="B144" t="s">
        <v>287</v>
      </c>
      <c r="C144" t="s">
        <v>0</v>
      </c>
      <c r="D144" t="s">
        <v>288</v>
      </c>
      <c r="E144"/>
      <c r="F144" t="s">
        <v>0</v>
      </c>
      <c r="G144" s="10">
        <f>TODAY()+133</f>
        <v>44277.514725497684</v>
      </c>
      <c r="H144" s="10">
        <f>TODAY()+133</f>
        <v>44277.514725497684</v>
      </c>
      <c r="I144" t="s">
        <v>0</v>
      </c>
      <c r="J144">
        <v>0</v>
      </c>
      <c r="K144">
        <v>8</v>
      </c>
      <c r="L144">
        <v>0</v>
      </c>
      <c r="M144">
        <v>0</v>
      </c>
      <c r="N144" t="s">
        <v>23</v>
      </c>
      <c r="O144" t="s">
        <v>24</v>
      </c>
      <c r="P144" t="s">
        <v>0</v>
      </c>
      <c r="Q144">
        <v>0</v>
      </c>
      <c r="R144">
        <v>0</v>
      </c>
    </row>
    <row r="145" spans="1:18" x14ac:dyDescent="0.25">
      <c r="A145" s="9" t="s">
        <v>0</v>
      </c>
      <c r="B145" t="s">
        <v>289</v>
      </c>
      <c r="C145" t="s">
        <v>0</v>
      </c>
      <c r="D145" t="s">
        <v>290</v>
      </c>
      <c r="E145"/>
      <c r="F145" t="s">
        <v>0</v>
      </c>
      <c r="G145" s="10">
        <f>TODAY()+134</f>
        <v>44278.514725497684</v>
      </c>
      <c r="H145" s="10">
        <f>TODAY()+134</f>
        <v>44278.514725497684</v>
      </c>
      <c r="I145" t="s">
        <v>0</v>
      </c>
      <c r="J145">
        <v>0</v>
      </c>
      <c r="K145">
        <v>8</v>
      </c>
      <c r="L145">
        <v>0</v>
      </c>
      <c r="M145">
        <v>0</v>
      </c>
      <c r="N145" t="s">
        <v>23</v>
      </c>
      <c r="O145" t="s">
        <v>24</v>
      </c>
      <c r="P145" t="s">
        <v>0</v>
      </c>
      <c r="Q145">
        <v>0</v>
      </c>
      <c r="R145">
        <v>0</v>
      </c>
    </row>
    <row r="146" spans="1:18" x14ac:dyDescent="0.25">
      <c r="A146" s="9" t="s">
        <v>0</v>
      </c>
      <c r="B146" t="s">
        <v>291</v>
      </c>
      <c r="C146" t="s">
        <v>0</v>
      </c>
      <c r="D146" t="s">
        <v>292</v>
      </c>
      <c r="E146"/>
      <c r="F146" t="s">
        <v>0</v>
      </c>
      <c r="G146" s="10">
        <f>TODAY()+135</f>
        <v>44279.51472550926</v>
      </c>
      <c r="H146" s="10">
        <f>TODAY()+135</f>
        <v>44279.51472550926</v>
      </c>
      <c r="I146" t="s">
        <v>0</v>
      </c>
      <c r="J146">
        <v>0</v>
      </c>
      <c r="K146">
        <v>8</v>
      </c>
      <c r="L146">
        <v>0</v>
      </c>
      <c r="M146">
        <v>0</v>
      </c>
      <c r="N146" t="s">
        <v>23</v>
      </c>
      <c r="O146" t="s">
        <v>24</v>
      </c>
      <c r="P146" t="s">
        <v>0</v>
      </c>
      <c r="Q146">
        <v>0</v>
      </c>
      <c r="R146">
        <v>0</v>
      </c>
    </row>
    <row r="147" spans="1:18" x14ac:dyDescent="0.25">
      <c r="A147" s="9" t="s">
        <v>0</v>
      </c>
      <c r="B147" t="s">
        <v>293</v>
      </c>
      <c r="C147" t="s">
        <v>0</v>
      </c>
      <c r="D147" t="s">
        <v>294</v>
      </c>
      <c r="E147"/>
      <c r="F147" t="s">
        <v>0</v>
      </c>
      <c r="G147" s="10">
        <f>TODAY()+138</f>
        <v>44282.51472550926</v>
      </c>
      <c r="H147" s="10">
        <f>TODAY()+138</f>
        <v>44282.51472550926</v>
      </c>
      <c r="I147" t="s">
        <v>0</v>
      </c>
      <c r="J147">
        <v>0</v>
      </c>
      <c r="K147">
        <v>8</v>
      </c>
      <c r="L147">
        <v>0</v>
      </c>
      <c r="M147">
        <v>0</v>
      </c>
      <c r="N147" t="s">
        <v>23</v>
      </c>
      <c r="O147" t="s">
        <v>24</v>
      </c>
      <c r="P147" t="s">
        <v>0</v>
      </c>
      <c r="Q147">
        <v>0</v>
      </c>
      <c r="R147">
        <v>0</v>
      </c>
    </row>
    <row r="148" spans="1:18" x14ac:dyDescent="0.25">
      <c r="A148" s="9" t="s">
        <v>0</v>
      </c>
      <c r="B148" t="s">
        <v>295</v>
      </c>
      <c r="C148" t="s">
        <v>0</v>
      </c>
      <c r="D148" t="s">
        <v>294</v>
      </c>
      <c r="E148"/>
      <c r="F148" t="s">
        <v>0</v>
      </c>
      <c r="G148" s="10">
        <f>TODAY()+139</f>
        <v>44283.51472550926</v>
      </c>
      <c r="H148" s="10">
        <f>TODAY()+139</f>
        <v>44283.51472550926</v>
      </c>
      <c r="I148" t="s">
        <v>0</v>
      </c>
      <c r="J148">
        <v>0</v>
      </c>
      <c r="K148">
        <v>8</v>
      </c>
      <c r="L148">
        <v>0</v>
      </c>
      <c r="M148">
        <v>0</v>
      </c>
      <c r="N148" t="s">
        <v>23</v>
      </c>
      <c r="O148" t="s">
        <v>24</v>
      </c>
      <c r="P148" t="s">
        <v>0</v>
      </c>
      <c r="Q148">
        <v>0</v>
      </c>
      <c r="R148">
        <v>0</v>
      </c>
    </row>
    <row r="149" spans="1:1" x14ac:dyDescent="0.25">
      <c r="A149" t="s">
        <v>0</v>
      </c>
    </row>
    <row r="150" spans="1:18" x14ac:dyDescent="0.25">
      <c r="A150" s="13" t="s">
        <v>296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1:18" x14ac:dyDescent="0.25">
      <c r="A151" s="13" t="s">
        <v>297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</row>
  </sheetData>
  <mergeCells count="148">
    <mergeCell ref="A1:G3"/>
    <mergeCell ref="H2:R2"/>
    <mergeCell ref="A4:I4"/>
    <mergeCell ref="J4:R4"/>
    <mergeCell ref="C6:E6"/>
    <mergeCell ref="D7:E7"/>
    <mergeCell ref="D8:E8"/>
    <mergeCell ref="D9:E9"/>
    <mergeCell ref="D10:E10"/>
    <mergeCell ref="D11:E11"/>
    <mergeCell ref="C12:E12"/>
    <mergeCell ref="D13:E13"/>
    <mergeCell ref="D14:E14"/>
    <mergeCell ref="D15:E15"/>
    <mergeCell ref="C16:E16"/>
    <mergeCell ref="D17:E17"/>
    <mergeCell ref="D18:E18"/>
    <mergeCell ref="D19:E19"/>
    <mergeCell ref="D20:E20"/>
    <mergeCell ref="D21:E21"/>
    <mergeCell ref="C22:E22"/>
    <mergeCell ref="D23:E23"/>
    <mergeCell ref="D24:E24"/>
    <mergeCell ref="D25:E25"/>
    <mergeCell ref="D26:E26"/>
    <mergeCell ref="C27:E27"/>
    <mergeCell ref="D28:E28"/>
    <mergeCell ref="D29:E29"/>
    <mergeCell ref="D30:E30"/>
    <mergeCell ref="D31:E31"/>
    <mergeCell ref="D32:E32"/>
    <mergeCell ref="D33:E33"/>
    <mergeCell ref="C34:E34"/>
    <mergeCell ref="D35:E35"/>
    <mergeCell ref="D36:E36"/>
    <mergeCell ref="C37:E37"/>
    <mergeCell ref="D38:E38"/>
    <mergeCell ref="D40:E40"/>
    <mergeCell ref="D41:E41"/>
    <mergeCell ref="D42:E42"/>
    <mergeCell ref="D43:E43"/>
    <mergeCell ref="D44:E44"/>
    <mergeCell ref="D45:E45"/>
    <mergeCell ref="C46:E46"/>
    <mergeCell ref="D47:E47"/>
    <mergeCell ref="D48:E48"/>
    <mergeCell ref="D49:E49"/>
    <mergeCell ref="D50:E50"/>
    <mergeCell ref="D51:E51"/>
    <mergeCell ref="D52:E52"/>
    <mergeCell ref="D53:E53"/>
    <mergeCell ref="C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C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C91:E91"/>
    <mergeCell ref="D92:E92"/>
    <mergeCell ref="D93:E93"/>
    <mergeCell ref="D94:E94"/>
    <mergeCell ref="D95:E95"/>
    <mergeCell ref="D96:E96"/>
    <mergeCell ref="D97:E97"/>
    <mergeCell ref="D98:E98"/>
    <mergeCell ref="C99:E99"/>
    <mergeCell ref="D100:E100"/>
    <mergeCell ref="D101:E101"/>
    <mergeCell ref="D102:E102"/>
    <mergeCell ref="D103:E103"/>
    <mergeCell ref="D104:E104"/>
    <mergeCell ref="D105:E105"/>
    <mergeCell ref="C106:E106"/>
    <mergeCell ref="D107:E107"/>
    <mergeCell ref="D108:E108"/>
    <mergeCell ref="D109:E109"/>
    <mergeCell ref="D110:E110"/>
    <mergeCell ref="D111:E111"/>
    <mergeCell ref="D112:E112"/>
    <mergeCell ref="C113:E113"/>
    <mergeCell ref="D114:E114"/>
    <mergeCell ref="D115:E115"/>
    <mergeCell ref="D116:E116"/>
    <mergeCell ref="D117:E117"/>
    <mergeCell ref="D118:E118"/>
    <mergeCell ref="D119:E119"/>
    <mergeCell ref="D120:E120"/>
    <mergeCell ref="C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C133:E133"/>
    <mergeCell ref="D134:E134"/>
    <mergeCell ref="D135:E135"/>
    <mergeCell ref="D136:E136"/>
    <mergeCell ref="D137:E137"/>
    <mergeCell ref="D138:E138"/>
    <mergeCell ref="D139:E139"/>
    <mergeCell ref="C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A150:R150"/>
    <mergeCell ref="A151:R151"/>
  </mergeCells>
  <hyperlinks>
    <hyperlink ref="H2" r:id="rId1" tooltip="GanttPRO.com"/>
    <hyperlink ref="A150" r:id="rId2" tooltip="GanttPRO.com"/>
    <hyperlink ref="A151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de Marketing Sencillo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2020-11-09T12:21:12Z</dcterms:created>
  <dcterms:modified xsi:type="dcterms:W3CDTF">2020-11-09T12:21:12Z</dcterms:modified>
</cp:coreProperties>
</file>