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Real Estate Marketing Plan" state="visible" r:id="rId4"/>
  </sheets>
  <calcPr calcId="171027" fullCalcOnLoad="1"/>
</workbook>
</file>

<file path=xl/sharedStrings.xml><?xml version="1.0" encoding="utf-8"?>
<sst xmlns="http://schemas.openxmlformats.org/spreadsheetml/2006/main" count="567" uniqueCount="141">
  <si>
    <t/>
  </si>
  <si>
    <t xml:space="preserve">Cree un diagrama de Gantt en GanttPRO con solo unos pocos clics   </t>
  </si>
  <si>
    <t>Real Estate Marketing Plan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</si>
  <si>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</si>
  <si>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</si>
  <si>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</si>
  <si>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</si>
  <si>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</si>
  <si>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</si>
  <si>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</si>
  <si>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</si>
  <si>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</si>
  <si>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</si>
  <si>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</si>
  <si>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</si>
  <si>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</si>
  <si>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</si>
  <si>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</si>
  <si>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</si>
  <si>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</si>
  <si>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Resumen Ejecutivo</t>
  </si>
  <si>
    <t>1.1</t>
  </si>
  <si>
    <t>Estado corporativo y propiedad</t>
  </si>
  <si>
    <t>Abierto</t>
  </si>
  <si>
    <t>Medio</t>
  </si>
  <si>
    <t>2</t>
  </si>
  <si>
    <t>Modelo de negocio y propuesta de valor</t>
  </si>
  <si>
    <t>2.1</t>
  </si>
  <si>
    <t>Parámetros y pautas</t>
  </si>
  <si>
    <t>3</t>
  </si>
  <si>
    <t>Comprar, mantener y vender propiedades</t>
  </si>
  <si>
    <t>3.1</t>
  </si>
  <si>
    <t>Generar contactos</t>
  </si>
  <si>
    <t>3.2</t>
  </si>
  <si>
    <t>Investigar características</t>
  </si>
  <si>
    <t>3.3</t>
  </si>
  <si>
    <t>La hoja de calculo del precio de compra máximo</t>
  </si>
  <si>
    <t>3.4</t>
  </si>
  <si>
    <t>Hacer ofertas</t>
  </si>
  <si>
    <t>3.5</t>
  </si>
  <si>
    <t>Financiación</t>
  </si>
  <si>
    <t>3.6</t>
  </si>
  <si>
    <t>Gestionar el flujo de caja</t>
  </si>
  <si>
    <t>3.7</t>
  </si>
  <si>
    <t>Turnaround Time</t>
  </si>
  <si>
    <t>3.8</t>
  </si>
  <si>
    <t>Propiedades de rehabilitación</t>
  </si>
  <si>
    <t>3.9</t>
  </si>
  <si>
    <t>Venta de propiedades</t>
  </si>
  <si>
    <t>4</t>
  </si>
  <si>
    <t>Plan de marketing</t>
  </si>
  <si>
    <t>4.1</t>
  </si>
  <si>
    <t>Competición</t>
  </si>
  <si>
    <t>5</t>
  </si>
  <si>
    <t>Revisión de la industria</t>
  </si>
  <si>
    <t>5.1</t>
  </si>
  <si>
    <t>Beneficios clave de la industria</t>
  </si>
  <si>
    <t>6</t>
  </si>
  <si>
    <t>Implementación</t>
  </si>
  <si>
    <t>6.1</t>
  </si>
  <si>
    <t>Servicios futuros</t>
  </si>
  <si>
    <t>6.2</t>
  </si>
  <si>
    <t>Escribir plan de negocios</t>
  </si>
  <si>
    <t>6.3</t>
  </si>
  <si>
    <t>Reunirse con el abogado</t>
  </si>
  <si>
    <t>6.4</t>
  </si>
  <si>
    <t>Incorporar</t>
  </si>
  <si>
    <t>6.5</t>
  </si>
  <si>
    <t>Abogado escribe acuerdo operativo</t>
  </si>
  <si>
    <t>6.6</t>
  </si>
  <si>
    <t>Abogado escribe contrato de venta</t>
  </si>
  <si>
    <t>6.7</t>
  </si>
  <si>
    <t>Reunirse con el contador</t>
  </si>
  <si>
    <t>6.8</t>
  </si>
  <si>
    <t>Imprimir tarjetas comerciales</t>
  </si>
  <si>
    <t>6.9</t>
  </si>
  <si>
    <t>Crear sitio web</t>
  </si>
  <si>
    <t>6.10</t>
  </si>
  <si>
    <t>Cree publicidad regional en Internet de pago por clic</t>
  </si>
  <si>
    <t>6.11</t>
  </si>
  <si>
    <t>Imprimir y distribuir letreros de vecindario</t>
  </si>
  <si>
    <t>6.12</t>
  </si>
  <si>
    <t>Unirse al servicio de búsqueda de ejecuciones hipotecarias</t>
  </si>
  <si>
    <t>6.13</t>
  </si>
  <si>
    <t>Crear base de datos de propiedades</t>
  </si>
  <si>
    <t>6.14</t>
  </si>
  <si>
    <t>Crear plantillas para la campaña de redacción de cartas</t>
  </si>
  <si>
    <t>6.15</t>
  </si>
  <si>
    <t>Establecer relaciones con inversores</t>
  </si>
  <si>
    <t>6.16</t>
  </si>
  <si>
    <t>Establecer relaciones con banqueros hipotecarios</t>
  </si>
  <si>
    <t>6.17</t>
  </si>
  <si>
    <t>Garantizar financiamiento para la propiedad</t>
  </si>
  <si>
    <t>6.18</t>
  </si>
  <si>
    <t>Empezar a hacer ofertas</t>
  </si>
  <si>
    <t>6.19</t>
  </si>
  <si>
    <t>Establecer una relación de servicio MLS de tarifa plana</t>
  </si>
  <si>
    <t>6.20</t>
  </si>
  <si>
    <t>Abrir cuenta bancaria</t>
  </si>
  <si>
    <t>6.21</t>
  </si>
  <si>
    <t>Establecer relación con la empresa principal</t>
  </si>
  <si>
    <t>6.22</t>
  </si>
  <si>
    <t>Poner propiedad</t>
  </si>
  <si>
    <t>6.23</t>
  </si>
  <si>
    <t>Bajo contrato y fideicomiso abierto</t>
  </si>
  <si>
    <t>6.24</t>
  </si>
  <si>
    <t>Inspección de propiedad</t>
  </si>
  <si>
    <t>6.25</t>
  </si>
  <si>
    <t>Ofertas de contratistas para rehabilitación</t>
  </si>
  <si>
    <t>6.26</t>
  </si>
  <si>
    <t>Asignar contrato o cerrar fideicomiso</t>
  </si>
  <si>
    <t>6.27</t>
  </si>
  <si>
    <t>Renovar la propiedad</t>
  </si>
  <si>
    <t>6.28</t>
  </si>
  <si>
    <t>Comercializar, vender y cerrar el depósito en garantía de la propiedad</t>
  </si>
  <si>
    <t>6.29</t>
  </si>
  <si>
    <t>Buscar propiedad</t>
  </si>
  <si>
    <t>7</t>
  </si>
  <si>
    <t>Plan financiero</t>
  </si>
  <si>
    <t>7.1</t>
  </si>
  <si>
    <t>Supuestos importantes</t>
  </si>
  <si>
    <t>7.2</t>
  </si>
  <si>
    <t>Estrategia de escape</t>
  </si>
  <si>
    <t>7.3</t>
  </si>
  <si>
    <t>Pronóstico de ventas</t>
  </si>
  <si>
    <t>7.4</t>
  </si>
  <si>
    <t>Beneficios netos de la compra y venta de propiedades</t>
  </si>
  <si>
    <t>7.5</t>
  </si>
  <si>
    <t>Beneficios netos de la propiedad de alquiler</t>
  </si>
  <si>
    <t>7.6</t>
  </si>
  <si>
    <t>Renta de alquiler de propiedad</t>
  </si>
  <si>
    <t>7.7</t>
  </si>
  <si>
    <t>Plan de personal</t>
  </si>
  <si>
    <t>7.8</t>
  </si>
  <si>
    <t>Pérdidas y ganancias proyectadas</t>
  </si>
  <si>
    <t>7.9</t>
  </si>
  <si>
    <t>Flujo de caja proyectado</t>
  </si>
  <si>
    <t>7.10</t>
  </si>
  <si>
    <t>Balance general proyectado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</si>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</sst>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Real Estate Marketing Plan_(GanttPRO.com)_01 02 2021 15 5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Real Estate Marketing Plan_(GanttPRO.com)_01 02 2021 15 50" TargetMode="External"/><Relationship Id="rId2" Type="http://schemas.openxmlformats.org/officeDocument/2006/relationships/hyperlink" Target="https://ganttpro.com?utm_source=excel_generated_footer_text_1&amp;title=Real Estate Marketing Plan_(GanttPRO.com)_01 02 2021 15 50" TargetMode="External"/><Relationship Id="rId3" Type="http://schemas.openxmlformats.org/officeDocument/2006/relationships/hyperlink" Target="https://ganttpro.com?utm_source=excel_generated_footer_text_2&amp;title=Real Estate Marketing Plan_(GanttPRO.com)_01 02 2021 15 5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44228.53503820601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TODAY()+0</f>
        <v>44228.53503775463</v>
      </c>
      <c r="G6" s="8">
        <f>TODAY()+1</f>
        <v>44229.53503775463</v>
      </c>
      <c r="H6" s="7" t="s">
        <v>0</v>
      </c>
      <c r="I6" s="7">
        <v>0</v>
      </c>
      <c r="J6" s="7">
        <v>8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TODAY()+0</f>
        <v>44228.53503775463</v>
      </c>
      <c r="G7" s="10">
        <f>TODAY()+1</f>
        <v>44229.53503775463</v>
      </c>
      <c r="H7" t="s">
        <v>0</v>
      </c>
      <c r="I7">
        <v>0</v>
      </c>
      <c r="J7">
        <v>8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6" t="s">
        <v>0</v>
      </c>
      <c r="B8" s="7" t="s">
        <v>25</v>
      </c>
      <c r="C8" s="7" t="s">
        <v>26</v>
      </c>
      <c r="D8" s="7"/>
      <c r="E8" s="7" t="s">
        <v>0</v>
      </c>
      <c r="F8" s="8">
        <f>TODAY()+3</f>
        <v>44231.53503775463</v>
      </c>
      <c r="G8" s="8">
        <f>TODAY()+4</f>
        <v>44232.53503775463</v>
      </c>
      <c r="H8" s="7" t="s">
        <v>0</v>
      </c>
      <c r="I8" s="7">
        <v>0</v>
      </c>
      <c r="J8" s="7">
        <v>8</v>
      </c>
      <c r="K8" s="7">
        <v>0</v>
      </c>
      <c r="L8" s="7">
        <v>0</v>
      </c>
      <c r="M8" s="7" t="s">
        <v>0</v>
      </c>
      <c r="N8" s="7" t="s">
        <v>0</v>
      </c>
      <c r="O8" s="7" t="s">
        <v>0</v>
      </c>
      <c r="P8" s="7">
        <v>0</v>
      </c>
      <c r="Q8" s="7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TODAY()+3</f>
        <v>44231.53503775463</v>
      </c>
      <c r="G9" s="10">
        <f>TODAY()+4</f>
        <v>44232.53503775463</v>
      </c>
      <c r="H9" t="s">
        <v>0</v>
      </c>
      <c r="I9">
        <v>0</v>
      </c>
      <c r="J9">
        <v>8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6" t="s">
        <v>0</v>
      </c>
      <c r="B10" s="7" t="s">
        <v>29</v>
      </c>
      <c r="C10" s="7" t="s">
        <v>30</v>
      </c>
      <c r="D10" s="7"/>
      <c r="E10" s="7" t="s">
        <v>0</v>
      </c>
      <c r="F10" s="8">
        <f>TODAY()+4</f>
        <v>44232.5350377662</v>
      </c>
      <c r="G10" s="8">
        <f>TODAY()+13</f>
        <v>44241.5350377662</v>
      </c>
      <c r="H10" s="7" t="s">
        <v>0</v>
      </c>
      <c r="I10" s="7">
        <v>0</v>
      </c>
      <c r="J10" s="7">
        <v>56</v>
      </c>
      <c r="K10" s="7">
        <v>0</v>
      </c>
      <c r="L10" s="7">
        <v>0</v>
      </c>
      <c r="M10" s="7" t="s">
        <v>0</v>
      </c>
      <c r="N10" s="7" t="s">
        <v>0</v>
      </c>
      <c r="O10" s="7" t="s">
        <v>0</v>
      </c>
      <c r="P10" s="7">
        <v>0</v>
      </c>
      <c r="Q10" s="7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TODAY()+4</f>
        <v>44232.5350377662</v>
      </c>
      <c r="G11" s="10">
        <f>TODAY()+5</f>
        <v>44233.5350377662</v>
      </c>
      <c r="H11" t="s">
        <v>0</v>
      </c>
      <c r="I11">
        <v>0</v>
      </c>
      <c r="J11">
        <v>8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TODAY()+5</f>
        <v>44233.5350377662</v>
      </c>
      <c r="G12" s="10">
        <f>TODAY()+6</f>
        <v>44234.5350377662</v>
      </c>
      <c r="H12" t="s">
        <v>0</v>
      </c>
      <c r="I12">
        <v>0</v>
      </c>
      <c r="J12">
        <v>8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TODAY()+6</f>
        <v>44234.5350377662</v>
      </c>
      <c r="G13" s="10">
        <f>TODAY()+7</f>
        <v>44235.5350377662</v>
      </c>
      <c r="H13" t="s">
        <v>0</v>
      </c>
      <c r="I13">
        <v>0</v>
      </c>
      <c r="J13">
        <v>8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TODAY()+7</f>
        <v>44235.5350377662</v>
      </c>
      <c r="G14" s="10">
        <f>TODAY()+8</f>
        <v>44236.5350377662</v>
      </c>
      <c r="H14" t="s">
        <v>0</v>
      </c>
      <c r="I14">
        <v>0</v>
      </c>
      <c r="J14">
        <v>8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TODAY()+10</f>
        <v>44238.5350377662</v>
      </c>
      <c r="G15" s="10">
        <f>TODAY()+11</f>
        <v>44239.5350377662</v>
      </c>
      <c r="H15" t="s">
        <v>0</v>
      </c>
      <c r="I15">
        <v>0</v>
      </c>
      <c r="J15">
        <v>8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TODAY()+10</f>
        <v>44238.5350377662</v>
      </c>
      <c r="G16" s="10">
        <f>TODAY()+11</f>
        <v>44239.5350377662</v>
      </c>
      <c r="H16" t="s">
        <v>0</v>
      </c>
      <c r="I16">
        <v>0</v>
      </c>
      <c r="J16">
        <v>8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TODAY()+10</f>
        <v>44238.5350377662</v>
      </c>
      <c r="G17" s="10">
        <f>TODAY()+11</f>
        <v>44239.5350377662</v>
      </c>
      <c r="H17" t="s">
        <v>0</v>
      </c>
      <c r="I17">
        <v>0</v>
      </c>
      <c r="J17">
        <v>8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TODAY()+11</f>
        <v>44239.53503778935</v>
      </c>
      <c r="G18" s="10">
        <f>TODAY()+12</f>
        <v>44240.53503778935</v>
      </c>
      <c r="H18" t="s">
        <v>0</v>
      </c>
      <c r="I18">
        <v>0</v>
      </c>
      <c r="J18">
        <v>8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TODAY()+12</f>
        <v>44240.535037800924</v>
      </c>
      <c r="G19" s="10">
        <f>TODAY()+13</f>
        <v>44241.535037800924</v>
      </c>
      <c r="H19" t="s">
        <v>0</v>
      </c>
      <c r="I19">
        <v>0</v>
      </c>
      <c r="J19">
        <v>8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6" t="s">
        <v>0</v>
      </c>
      <c r="B20" s="7" t="s">
        <v>49</v>
      </c>
      <c r="C20" s="7" t="s">
        <v>50</v>
      </c>
      <c r="D20" s="7"/>
      <c r="E20" s="7" t="s">
        <v>0</v>
      </c>
      <c r="F20" s="8">
        <f>TODAY()+14</f>
        <v>44242.535037800924</v>
      </c>
      <c r="G20" s="8">
        <f>TODAY()+15</f>
        <v>44243.535037800924</v>
      </c>
      <c r="H20" s="7" t="s">
        <v>0</v>
      </c>
      <c r="I20" s="7">
        <v>0</v>
      </c>
      <c r="J20" s="7">
        <v>8</v>
      </c>
      <c r="K20" s="7">
        <v>0</v>
      </c>
      <c r="L20" s="7">
        <v>0</v>
      </c>
      <c r="M20" s="7" t="s">
        <v>0</v>
      </c>
      <c r="N20" s="7" t="s">
        <v>0</v>
      </c>
      <c r="O20" s="7" t="s">
        <v>0</v>
      </c>
      <c r="P20" s="7">
        <v>0</v>
      </c>
      <c r="Q20" s="7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TODAY()+14</f>
        <v>44242.535037800924</v>
      </c>
      <c r="G21" s="10">
        <f>TODAY()+15</f>
        <v>44243.5350378125</v>
      </c>
      <c r="H21" t="s">
        <v>0</v>
      </c>
      <c r="I21">
        <v>0</v>
      </c>
      <c r="J21">
        <v>8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6" t="s">
        <v>0</v>
      </c>
      <c r="B22" s="7" t="s">
        <v>53</v>
      </c>
      <c r="C22" s="7" t="s">
        <v>54</v>
      </c>
      <c r="D22" s="7"/>
      <c r="E22" s="7" t="s">
        <v>0</v>
      </c>
      <c r="F22" s="8">
        <f>TODAY()+17</f>
        <v>44245.5350378125</v>
      </c>
      <c r="G22" s="8">
        <f>TODAY()+18</f>
        <v>44246.5350378125</v>
      </c>
      <c r="H22" s="7" t="s">
        <v>0</v>
      </c>
      <c r="I22" s="7">
        <v>0</v>
      </c>
      <c r="J22" s="7">
        <v>8</v>
      </c>
      <c r="K22" s="7">
        <v>0</v>
      </c>
      <c r="L22" s="7">
        <v>0</v>
      </c>
      <c r="M22" s="7" t="s">
        <v>0</v>
      </c>
      <c r="N22" s="7" t="s">
        <v>0</v>
      </c>
      <c r="O22" s="7" t="s">
        <v>0</v>
      </c>
      <c r="P22" s="7">
        <v>0</v>
      </c>
      <c r="Q22" s="7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TODAY()+17</f>
        <v>44245.5350378125</v>
      </c>
      <c r="G23" s="10">
        <f>TODAY()+18</f>
        <v>44246.5350378125</v>
      </c>
      <c r="H23" t="s">
        <v>0</v>
      </c>
      <c r="I23">
        <v>0</v>
      </c>
      <c r="J23">
        <v>8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6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TODAY()+18</f>
        <v>44246.5350378125</v>
      </c>
      <c r="G24" s="8">
        <f>TODAY()+47</f>
        <v>44275.5350378125</v>
      </c>
      <c r="H24" s="7" t="s">
        <v>0</v>
      </c>
      <c r="I24" s="7">
        <v>0</v>
      </c>
      <c r="J24" s="7">
        <v>168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TODAY()+18</f>
        <v>44246.5350378125</v>
      </c>
      <c r="G25" s="10">
        <f>TODAY()+19</f>
        <v>44247.5350378125</v>
      </c>
      <c r="H25" t="s">
        <v>0</v>
      </c>
      <c r="I25">
        <v>0</v>
      </c>
      <c r="J25">
        <v>8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TODAY()+19</f>
        <v>44247.5350378125</v>
      </c>
      <c r="G26" s="10">
        <f>TODAY()+20</f>
        <v>44248.53503784722</v>
      </c>
      <c r="H26" t="s">
        <v>0</v>
      </c>
      <c r="I26">
        <v>0</v>
      </c>
      <c r="J26">
        <v>8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TODAY()+20</f>
        <v>44248.53503784722</v>
      </c>
      <c r="G27" s="10">
        <f>TODAY()+21</f>
        <v>44249.53503784722</v>
      </c>
      <c r="H27" t="s">
        <v>0</v>
      </c>
      <c r="I27">
        <v>0</v>
      </c>
      <c r="J27">
        <v>8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TODAY()+21</f>
        <v>44249.53503784722</v>
      </c>
      <c r="G28" s="10">
        <f>TODAY()+22</f>
        <v>44250.53503784722</v>
      </c>
      <c r="H28" t="s">
        <v>0</v>
      </c>
      <c r="I28">
        <v>0</v>
      </c>
      <c r="J28">
        <v>8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TODAY()+24</f>
        <v>44252.53503784722</v>
      </c>
      <c r="G29" s="10">
        <f>TODAY()+25</f>
        <v>44253.53503784722</v>
      </c>
      <c r="H29" t="s">
        <v>0</v>
      </c>
      <c r="I29">
        <v>0</v>
      </c>
      <c r="J29">
        <v>8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9" t="s">
        <v>0</v>
      </c>
      <c r="B30" t="s">
        <v>69</v>
      </c>
      <c r="C30" t="s">
        <v>0</v>
      </c>
      <c r="D30" t="s">
        <v>70</v>
      </c>
      <c r="E30" t="s">
        <v>0</v>
      </c>
      <c r="F30" s="10">
        <f>TODAY()+24</f>
        <v>44252.53503784722</v>
      </c>
      <c r="G30" s="10">
        <f>TODAY()+25</f>
        <v>44253.53503784722</v>
      </c>
      <c r="H30" t="s">
        <v>0</v>
      </c>
      <c r="I30">
        <v>0</v>
      </c>
      <c r="J30">
        <v>8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TODAY()+24</f>
        <v>44252.53503784722</v>
      </c>
      <c r="G31" s="10">
        <f>TODAY()+25</f>
        <v>44253.53503784722</v>
      </c>
      <c r="H31" t="s">
        <v>0</v>
      </c>
      <c r="I31">
        <v>0</v>
      </c>
      <c r="J31">
        <v>8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TODAY()+25</f>
        <v>44253.53503784722</v>
      </c>
      <c r="G32" s="10">
        <f>TODAY()+26</f>
        <v>44254.53503784722</v>
      </c>
      <c r="H32" t="s">
        <v>0</v>
      </c>
      <c r="I32">
        <v>0</v>
      </c>
      <c r="J32">
        <v>8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TODAY()+26</f>
        <v>44254.53503784722</v>
      </c>
      <c r="G33" s="10">
        <f>TODAY()+27</f>
        <v>44255.53503784722</v>
      </c>
      <c r="H33" t="s">
        <v>0</v>
      </c>
      <c r="I33">
        <v>0</v>
      </c>
      <c r="J33">
        <v>8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TODAY()+27</f>
        <v>44255.53503784722</v>
      </c>
      <c r="G34" s="10">
        <f>TODAY()+28</f>
        <v>44256.53503784722</v>
      </c>
      <c r="H34" t="s">
        <v>0</v>
      </c>
      <c r="I34">
        <v>0</v>
      </c>
      <c r="J34">
        <v>8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0</v>
      </c>
      <c r="D35" t="s">
        <v>80</v>
      </c>
      <c r="E35" t="s">
        <v>0</v>
      </c>
      <c r="F35" s="10">
        <f>TODAY()+28</f>
        <v>44256.53503784722</v>
      </c>
      <c r="G35" s="10">
        <f>TODAY()+29</f>
        <v>44257.53503784722</v>
      </c>
      <c r="H35" t="s">
        <v>0</v>
      </c>
      <c r="I35">
        <v>0</v>
      </c>
      <c r="J35">
        <v>8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9" t="s">
        <v>0</v>
      </c>
      <c r="B36" t="s">
        <v>81</v>
      </c>
      <c r="C36" t="s">
        <v>0</v>
      </c>
      <c r="D36" t="s">
        <v>82</v>
      </c>
      <c r="E36" t="s">
        <v>0</v>
      </c>
      <c r="F36" s="10">
        <f>TODAY()+31</f>
        <v>44259.53503784722</v>
      </c>
      <c r="G36" s="10">
        <f>TODAY()+32</f>
        <v>44260.53503784722</v>
      </c>
      <c r="H36" t="s">
        <v>0</v>
      </c>
      <c r="I36">
        <v>0</v>
      </c>
      <c r="J36">
        <v>8</v>
      </c>
      <c r="K36">
        <v>0</v>
      </c>
      <c r="L36">
        <v>0</v>
      </c>
      <c r="M36" t="s">
        <v>23</v>
      </c>
      <c r="N36" t="s">
        <v>24</v>
      </c>
      <c r="O36" t="s">
        <v>0</v>
      </c>
      <c r="P36">
        <v>0</v>
      </c>
      <c r="Q36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84</v>
      </c>
      <c r="E37" t="s">
        <v>0</v>
      </c>
      <c r="F37" s="10">
        <f>TODAY()+31</f>
        <v>44259.53503784722</v>
      </c>
      <c r="G37" s="10">
        <f>TODAY()+32</f>
        <v>44260.5350378588</v>
      </c>
      <c r="H37" t="s">
        <v>0</v>
      </c>
      <c r="I37">
        <v>0</v>
      </c>
      <c r="J37">
        <v>8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85</v>
      </c>
      <c r="C38" t="s">
        <v>0</v>
      </c>
      <c r="D38" t="s">
        <v>86</v>
      </c>
      <c r="E38" t="s">
        <v>0</v>
      </c>
      <c r="F38" s="10">
        <f>TODAY()+31</f>
        <v>44259.5350378588</v>
      </c>
      <c r="G38" s="10">
        <f>TODAY()+32</f>
        <v>44260.5350378588</v>
      </c>
      <c r="H38" t="s">
        <v>0</v>
      </c>
      <c r="I38">
        <v>0</v>
      </c>
      <c r="J38">
        <v>8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87</v>
      </c>
      <c r="C39" t="s">
        <v>0</v>
      </c>
      <c r="D39" t="s">
        <v>88</v>
      </c>
      <c r="E39" t="s">
        <v>0</v>
      </c>
      <c r="F39" s="10">
        <f>TODAY()+32</f>
        <v>44260.5350378588</v>
      </c>
      <c r="G39" s="10">
        <f>TODAY()+33</f>
        <v>44261.5350378588</v>
      </c>
      <c r="H39" t="s">
        <v>0</v>
      </c>
      <c r="I39">
        <v>0</v>
      </c>
      <c r="J39">
        <v>8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89</v>
      </c>
      <c r="C40" t="s">
        <v>0</v>
      </c>
      <c r="D40" t="s">
        <v>90</v>
      </c>
      <c r="E40" t="s">
        <v>0</v>
      </c>
      <c r="F40" s="10">
        <f>TODAY()+33</f>
        <v>44261.5350378588</v>
      </c>
      <c r="G40" s="10">
        <f>TODAY()+34</f>
        <v>44262.5350378588</v>
      </c>
      <c r="H40" t="s">
        <v>0</v>
      </c>
      <c r="I40">
        <v>0</v>
      </c>
      <c r="J40">
        <v>8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91</v>
      </c>
      <c r="C41" t="s">
        <v>0</v>
      </c>
      <c r="D41" t="s">
        <v>92</v>
      </c>
      <c r="E41" t="s">
        <v>0</v>
      </c>
      <c r="F41" s="10">
        <f>TODAY()+34</f>
        <v>44262.5350378588</v>
      </c>
      <c r="G41" s="10">
        <f>TODAY()+35</f>
        <v>44263.5350378588</v>
      </c>
      <c r="H41" t="s">
        <v>0</v>
      </c>
      <c r="I41">
        <v>0</v>
      </c>
      <c r="J41">
        <v>8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9" t="s">
        <v>0</v>
      </c>
      <c r="B42" t="s">
        <v>93</v>
      </c>
      <c r="C42" t="s">
        <v>0</v>
      </c>
      <c r="D42" t="s">
        <v>94</v>
      </c>
      <c r="E42" t="s">
        <v>0</v>
      </c>
      <c r="F42" s="10">
        <f>TODAY()+35</f>
        <v>44263.5350378588</v>
      </c>
      <c r="G42" s="10">
        <f>TODAY()+36</f>
        <v>44264.5350378588</v>
      </c>
      <c r="H42" t="s">
        <v>0</v>
      </c>
      <c r="I42">
        <v>0</v>
      </c>
      <c r="J42">
        <v>8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9" t="s">
        <v>0</v>
      </c>
      <c r="B43" t="s">
        <v>95</v>
      </c>
      <c r="C43" t="s">
        <v>0</v>
      </c>
      <c r="D43" t="s">
        <v>96</v>
      </c>
      <c r="E43" t="s">
        <v>0</v>
      </c>
      <c r="F43" s="10">
        <f>TODAY()+38</f>
        <v>44266.53503788194</v>
      </c>
      <c r="G43" s="10">
        <f>TODAY()+39</f>
        <v>44267.535037905094</v>
      </c>
      <c r="H43" t="s">
        <v>0</v>
      </c>
      <c r="I43">
        <v>0</v>
      </c>
      <c r="J43">
        <v>8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97</v>
      </c>
      <c r="C44" t="s">
        <v>0</v>
      </c>
      <c r="D44" t="s">
        <v>98</v>
      </c>
      <c r="E44" t="s">
        <v>0</v>
      </c>
      <c r="F44" s="10">
        <f>TODAY()+38</f>
        <v>44266.535037905094</v>
      </c>
      <c r="G44" s="10">
        <f>TODAY()+39</f>
        <v>44267.53503791666</v>
      </c>
      <c r="H44" t="s">
        <v>0</v>
      </c>
      <c r="I44">
        <v>0</v>
      </c>
      <c r="J44">
        <v>8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99</v>
      </c>
      <c r="C45" t="s">
        <v>0</v>
      </c>
      <c r="D45" t="s">
        <v>100</v>
      </c>
      <c r="E45" t="s">
        <v>0</v>
      </c>
      <c r="F45" s="10">
        <f>TODAY()+38</f>
        <v>44266.53503791666</v>
      </c>
      <c r="G45" s="10">
        <f>TODAY()+39</f>
        <v>44267.53503791666</v>
      </c>
      <c r="H45" t="s">
        <v>0</v>
      </c>
      <c r="I45">
        <v>0</v>
      </c>
      <c r="J45">
        <v>8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9" t="s">
        <v>0</v>
      </c>
      <c r="B46" t="s">
        <v>101</v>
      </c>
      <c r="C46" t="s">
        <v>0</v>
      </c>
      <c r="D46" t="s">
        <v>102</v>
      </c>
      <c r="E46" t="s">
        <v>0</v>
      </c>
      <c r="F46" s="10">
        <f>TODAY()+39</f>
        <v>44267.53503791666</v>
      </c>
      <c r="G46" s="10">
        <f>TODAY()+40</f>
        <v>44268.53503791666</v>
      </c>
      <c r="H46" t="s">
        <v>0</v>
      </c>
      <c r="I46">
        <v>0</v>
      </c>
      <c r="J46">
        <v>8</v>
      </c>
      <c r="K46">
        <v>0</v>
      </c>
      <c r="L46">
        <v>0</v>
      </c>
      <c r="M46" t="s">
        <v>23</v>
      </c>
      <c r="N46" t="s">
        <v>24</v>
      </c>
      <c r="O46" t="s">
        <v>0</v>
      </c>
      <c r="P46">
        <v>0</v>
      </c>
      <c r="Q46">
        <v>0</v>
      </c>
    </row>
    <row r="47" spans="1:17" x14ac:dyDescent="0.25">
      <c r="A47" s="9" t="s">
        <v>0</v>
      </c>
      <c r="B47" t="s">
        <v>103</v>
      </c>
      <c r="C47" t="s">
        <v>0</v>
      </c>
      <c r="D47" t="s">
        <v>104</v>
      </c>
      <c r="E47" t="s">
        <v>0</v>
      </c>
      <c r="F47" s="10">
        <f>TODAY()+40</f>
        <v>44268.53503791666</v>
      </c>
      <c r="G47" s="10">
        <f>TODAY()+41</f>
        <v>44269.53503791666</v>
      </c>
      <c r="H47" t="s">
        <v>0</v>
      </c>
      <c r="I47">
        <v>0</v>
      </c>
      <c r="J47">
        <v>8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105</v>
      </c>
      <c r="C48" t="s">
        <v>0</v>
      </c>
      <c r="D48" t="s">
        <v>106</v>
      </c>
      <c r="E48" t="s">
        <v>0</v>
      </c>
      <c r="F48" s="10">
        <f>TODAY()+41</f>
        <v>44269.53503791666</v>
      </c>
      <c r="G48" s="10">
        <f>TODAY()+42</f>
        <v>44270.53503791666</v>
      </c>
      <c r="H48" t="s">
        <v>0</v>
      </c>
      <c r="I48">
        <v>0</v>
      </c>
      <c r="J48">
        <v>8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107</v>
      </c>
      <c r="C49" t="s">
        <v>0</v>
      </c>
      <c r="D49" t="s">
        <v>108</v>
      </c>
      <c r="E49" t="s">
        <v>0</v>
      </c>
      <c r="F49" s="10">
        <f>TODAY()+42</f>
        <v>44270.53503791666</v>
      </c>
      <c r="G49" s="10">
        <f>TODAY()+43</f>
        <v>44271.53503791666</v>
      </c>
      <c r="H49" t="s">
        <v>0</v>
      </c>
      <c r="I49">
        <v>0</v>
      </c>
      <c r="J49">
        <v>8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9" t="s">
        <v>0</v>
      </c>
      <c r="B50" t="s">
        <v>109</v>
      </c>
      <c r="C50" t="s">
        <v>0</v>
      </c>
      <c r="D50" t="s">
        <v>110</v>
      </c>
      <c r="E50" t="s">
        <v>0</v>
      </c>
      <c r="F50" s="10">
        <f>TODAY()+45</f>
        <v>44273.53503791666</v>
      </c>
      <c r="G50" s="10">
        <f>TODAY()+46</f>
        <v>44274.53503791666</v>
      </c>
      <c r="H50" t="s">
        <v>0</v>
      </c>
      <c r="I50">
        <v>0</v>
      </c>
      <c r="J50">
        <v>8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9" t="s">
        <v>0</v>
      </c>
      <c r="B51" t="s">
        <v>111</v>
      </c>
      <c r="C51" t="s">
        <v>0</v>
      </c>
      <c r="D51" t="s">
        <v>112</v>
      </c>
      <c r="E51" t="s">
        <v>0</v>
      </c>
      <c r="F51" s="10">
        <f>TODAY()+45</f>
        <v>44273.53503791666</v>
      </c>
      <c r="G51" s="10">
        <f>TODAY()+46</f>
        <v>44274.53503791666</v>
      </c>
      <c r="H51" t="s">
        <v>0</v>
      </c>
      <c r="I51">
        <v>0</v>
      </c>
      <c r="J51">
        <v>8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9" t="s">
        <v>0</v>
      </c>
      <c r="B52" t="s">
        <v>113</v>
      </c>
      <c r="C52" t="s">
        <v>0</v>
      </c>
      <c r="D52" t="s">
        <v>114</v>
      </c>
      <c r="E52" t="s">
        <v>0</v>
      </c>
      <c r="F52" s="10">
        <f>TODAY()+45</f>
        <v>44273.53503791666</v>
      </c>
      <c r="G52" s="10">
        <f>TODAY()+46</f>
        <v>44274.53503791666</v>
      </c>
      <c r="H52" t="s">
        <v>0</v>
      </c>
      <c r="I52">
        <v>0</v>
      </c>
      <c r="J52">
        <v>8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115</v>
      </c>
      <c r="C53" t="s">
        <v>0</v>
      </c>
      <c r="D53" t="s">
        <v>116</v>
      </c>
      <c r="E53" t="s">
        <v>0</v>
      </c>
      <c r="F53" s="10">
        <f>TODAY()+46</f>
        <v>44274.53503791666</v>
      </c>
      <c r="G53" s="10">
        <f>TODAY()+47</f>
        <v>44275.53503791666</v>
      </c>
      <c r="H53" t="s">
        <v>0</v>
      </c>
      <c r="I53">
        <v>0</v>
      </c>
      <c r="J53">
        <v>8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6" t="s">
        <v>0</v>
      </c>
      <c r="B54" s="7" t="s">
        <v>117</v>
      </c>
      <c r="C54" s="7" t="s">
        <v>118</v>
      </c>
      <c r="D54" s="7"/>
      <c r="E54" s="7" t="s">
        <v>0</v>
      </c>
      <c r="F54" s="8">
        <f>TODAY()+48</f>
        <v>44276.53503791666</v>
      </c>
      <c r="G54" s="8">
        <f>TODAY()+60</f>
        <v>44288.53503791666</v>
      </c>
      <c r="H54" s="7" t="s">
        <v>0</v>
      </c>
      <c r="I54" s="7">
        <v>0</v>
      </c>
      <c r="J54" s="7">
        <v>64</v>
      </c>
      <c r="K54" s="7">
        <v>0</v>
      </c>
      <c r="L54" s="7">
        <v>0</v>
      </c>
      <c r="M54" s="7" t="s">
        <v>0</v>
      </c>
      <c r="N54" s="7" t="s">
        <v>0</v>
      </c>
      <c r="O54" s="7" t="s">
        <v>0</v>
      </c>
      <c r="P54" s="7">
        <v>0</v>
      </c>
      <c r="Q54" s="7">
        <v>0</v>
      </c>
    </row>
    <row r="55" spans="1:17" x14ac:dyDescent="0.25">
      <c r="A55" s="9" t="s">
        <v>0</v>
      </c>
      <c r="B55" t="s">
        <v>119</v>
      </c>
      <c r="C55" t="s">
        <v>0</v>
      </c>
      <c r="D55" t="s">
        <v>120</v>
      </c>
      <c r="E55" t="s">
        <v>0</v>
      </c>
      <c r="F55" s="10">
        <f>TODAY()+48</f>
        <v>44276.53503791666</v>
      </c>
      <c r="G55" s="10">
        <f>TODAY()+49</f>
        <v>44277.53503791666</v>
      </c>
      <c r="H55" t="s">
        <v>0</v>
      </c>
      <c r="I55">
        <v>0</v>
      </c>
      <c r="J55">
        <v>8</v>
      </c>
      <c r="K55">
        <v>0</v>
      </c>
      <c r="L55">
        <v>0</v>
      </c>
      <c r="M55" t="s">
        <v>23</v>
      </c>
      <c r="N55" t="s">
        <v>24</v>
      </c>
      <c r="O55" t="s">
        <v>0</v>
      </c>
      <c r="P55">
        <v>0</v>
      </c>
      <c r="Q55">
        <v>0</v>
      </c>
    </row>
    <row r="56" spans="1:17" x14ac:dyDescent="0.25">
      <c r="A56" s="9" t="s">
        <v>0</v>
      </c>
      <c r="B56" t="s">
        <v>121</v>
      </c>
      <c r="C56" t="s">
        <v>0</v>
      </c>
      <c r="D56" t="s">
        <v>122</v>
      </c>
      <c r="E56" t="s">
        <v>0</v>
      </c>
      <c r="F56" s="10">
        <f>TODAY()+49</f>
        <v>44277.53503791666</v>
      </c>
      <c r="G56" s="10">
        <f>TODAY()+50</f>
        <v>44278.53503791666</v>
      </c>
      <c r="H56" t="s">
        <v>0</v>
      </c>
      <c r="I56">
        <v>0</v>
      </c>
      <c r="J56">
        <v>8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123</v>
      </c>
      <c r="C57" t="s">
        <v>0</v>
      </c>
      <c r="D57" t="s">
        <v>124</v>
      </c>
      <c r="E57" t="s">
        <v>0</v>
      </c>
      <c r="F57" s="10">
        <f>TODAY()+52</f>
        <v>44280.53503791666</v>
      </c>
      <c r="G57" s="10">
        <f>TODAY()+53</f>
        <v>44281.53503791666</v>
      </c>
      <c r="H57" t="s">
        <v>0</v>
      </c>
      <c r="I57">
        <v>0</v>
      </c>
      <c r="J57">
        <v>8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9" t="s">
        <v>0</v>
      </c>
      <c r="B58" t="s">
        <v>125</v>
      </c>
      <c r="C58" t="s">
        <v>0</v>
      </c>
      <c r="D58" t="s">
        <v>126</v>
      </c>
      <c r="E58" t="s">
        <v>0</v>
      </c>
      <c r="F58" s="10">
        <f>TODAY()+52</f>
        <v>44280.53503792824</v>
      </c>
      <c r="G58" s="10">
        <f>TODAY()+53</f>
        <v>44281.53503792824</v>
      </c>
      <c r="H58" t="s">
        <v>0</v>
      </c>
      <c r="I58">
        <v>0</v>
      </c>
      <c r="J58">
        <v>8</v>
      </c>
      <c r="K58">
        <v>0</v>
      </c>
      <c r="L58">
        <v>0</v>
      </c>
      <c r="M58" t="s">
        <v>23</v>
      </c>
      <c r="N58" t="s">
        <v>24</v>
      </c>
      <c r="O58" t="s">
        <v>0</v>
      </c>
      <c r="P58">
        <v>0</v>
      </c>
      <c r="Q58">
        <v>0</v>
      </c>
    </row>
    <row r="59" spans="1:17" x14ac:dyDescent="0.25">
      <c r="A59" s="9" t="s">
        <v>0</v>
      </c>
      <c r="B59" t="s">
        <v>127</v>
      </c>
      <c r="C59" t="s">
        <v>0</v>
      </c>
      <c r="D59" t="s">
        <v>128</v>
      </c>
      <c r="E59" t="s">
        <v>0</v>
      </c>
      <c r="F59" s="10">
        <f>TODAY()+52</f>
        <v>44280.53503792824</v>
      </c>
      <c r="G59" s="10">
        <f>TODAY()+53</f>
        <v>44281.53503792824</v>
      </c>
      <c r="H59" t="s">
        <v>0</v>
      </c>
      <c r="I59">
        <v>0</v>
      </c>
      <c r="J59">
        <v>8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129</v>
      </c>
      <c r="C60" t="s">
        <v>0</v>
      </c>
      <c r="D60" t="s">
        <v>130</v>
      </c>
      <c r="E60" t="s">
        <v>0</v>
      </c>
      <c r="F60" s="10">
        <f>TODAY()+53</f>
        <v>44281.53503792824</v>
      </c>
      <c r="G60" s="10">
        <f>TODAY()+54</f>
        <v>44282.53503792824</v>
      </c>
      <c r="H60" t="s">
        <v>0</v>
      </c>
      <c r="I60">
        <v>0</v>
      </c>
      <c r="J60">
        <v>8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131</v>
      </c>
      <c r="C61" t="s">
        <v>0</v>
      </c>
      <c r="D61" t="s">
        <v>132</v>
      </c>
      <c r="E61" t="s">
        <v>0</v>
      </c>
      <c r="F61" s="10">
        <f>TODAY()+54</f>
        <v>44282.53503792824</v>
      </c>
      <c r="G61" s="10">
        <f>TODAY()+55</f>
        <v>44283.53503792824</v>
      </c>
      <c r="H61" t="s">
        <v>0</v>
      </c>
      <c r="I61">
        <v>0</v>
      </c>
      <c r="J61">
        <v>8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133</v>
      </c>
      <c r="C62" t="s">
        <v>0</v>
      </c>
      <c r="D62" t="s">
        <v>134</v>
      </c>
      <c r="E62" t="s">
        <v>0</v>
      </c>
      <c r="F62" s="10">
        <f>TODAY()+55</f>
        <v>44283.53503792824</v>
      </c>
      <c r="G62" s="10">
        <f>TODAY()+56</f>
        <v>44284.53503792824</v>
      </c>
      <c r="H62" t="s">
        <v>0</v>
      </c>
      <c r="I62">
        <v>0</v>
      </c>
      <c r="J62">
        <v>8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9" t="s">
        <v>0</v>
      </c>
      <c r="B63" t="s">
        <v>135</v>
      </c>
      <c r="C63" t="s">
        <v>0</v>
      </c>
      <c r="D63" t="s">
        <v>136</v>
      </c>
      <c r="E63" t="s">
        <v>0</v>
      </c>
      <c r="F63" s="10">
        <f>TODAY()+56</f>
        <v>44284.53503792824</v>
      </c>
      <c r="G63" s="10">
        <f>TODAY()+57</f>
        <v>44285.53503792824</v>
      </c>
      <c r="H63" t="s">
        <v>0</v>
      </c>
      <c r="I63">
        <v>0</v>
      </c>
      <c r="J63">
        <v>8</v>
      </c>
      <c r="K63">
        <v>0</v>
      </c>
      <c r="L63">
        <v>0</v>
      </c>
      <c r="M63" t="s">
        <v>23</v>
      </c>
      <c r="N63" t="s">
        <v>24</v>
      </c>
      <c r="O63" t="s">
        <v>0</v>
      </c>
      <c r="P63">
        <v>0</v>
      </c>
      <c r="Q63">
        <v>0</v>
      </c>
    </row>
    <row r="64" spans="1:17" x14ac:dyDescent="0.25">
      <c r="A64" s="9" t="s">
        <v>0</v>
      </c>
      <c r="B64" t="s">
        <v>137</v>
      </c>
      <c r="C64" t="s">
        <v>0</v>
      </c>
      <c r="D64" t="s">
        <v>138</v>
      </c>
      <c r="E64" t="s">
        <v>0</v>
      </c>
      <c r="F64" s="10">
        <f>TODAY()+59</f>
        <v>44287.53503792824</v>
      </c>
      <c r="G64" s="10">
        <f>TODAY()+60</f>
        <v>44288.53503792824</v>
      </c>
      <c r="H64" t="s">
        <v>0</v>
      </c>
      <c r="I64">
        <v>0</v>
      </c>
      <c r="J64">
        <v>8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" x14ac:dyDescent="0.25">
      <c r="A65" t="s">
        <v>0</v>
      </c>
    </row>
    <row r="66" spans="1:17" x14ac:dyDescent="0.25">
      <c r="A66" s="11" t="s">
        <v>139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x14ac:dyDescent="0.25">
      <c r="A67" s="11" t="s">
        <v>140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</sheetData>
  <mergeCells count="13">
    <mergeCell ref="A1:G3"/>
    <mergeCell ref="H2:Q2"/>
    <mergeCell ref="A4:H4"/>
    <mergeCell ref="I4:Q4"/>
    <mergeCell ref="C6:D6"/>
    <mergeCell ref="C8:D8"/>
    <mergeCell ref="C10:D10"/>
    <mergeCell ref="C20:D20"/>
    <mergeCell ref="C22:D22"/>
    <mergeCell ref="C24:D24"/>
    <mergeCell ref="C54:D54"/>
    <mergeCell ref="A66:Q66"/>
    <mergeCell ref="A67:Q67"/>
  </mergeCells>
  <hyperlinks>
    <hyperlink ref="H2" r:id="rId1" tooltip="GanttPRO.com"/>
    <hyperlink ref="A66" r:id="rId2" tooltip="GanttPRO.com"/>
    <hyperlink ref="A67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 Estate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2021-02-01T12:50:27Z</dcterms:created>
  <dcterms:modified xsi:type="dcterms:W3CDTF">2021-02-01T12:50:27Z</dcterms:modified>
</cp:coreProperties>
</file>