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Residential Construction Budget" state="visible" r:id="rId4"/>
  </sheets>
  <calcPr calcId="171027" fullCalcOnLoad="1"/>
</workbook>
</file>

<file path=xl/sharedStrings.xml><?xml version="1.0" encoding="utf-8"?>
<sst xmlns="http://schemas.openxmlformats.org/spreadsheetml/2006/main" count="2103" uniqueCount="467">
  <si>
    <t/>
  </si>
  <si>
    <t xml:space="preserve">Cree un diagrama de Gantt en GanttPRO con solo unos pocos clics   </t>
  </si>
  <si>
    <t>Residential Construction Budget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</si>
  <si>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</si>
  <si>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</si>
  <si>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</si>
  <si>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</si>
  <si>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</si>
  <si>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</si>
  <si>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</si>
  <si>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</si>
  <si>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</si>
  <si>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</si>
  <si>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</si>
  <si>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</si>
  <si>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</si>
  <si>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</si>
  <si>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</si>
  <si>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</si>
  <si>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</si>
  <si>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REQUISITOS GENERALES</t>
  </si>
  <si>
    <t>1.1</t>
  </si>
  <si>
    <t>Planes y especificaciones</t>
  </si>
  <si>
    <t>Abierto</t>
  </si>
  <si>
    <t>Medio</t>
  </si>
  <si>
    <t>1.2</t>
  </si>
  <si>
    <t>Revisión del plan</t>
  </si>
  <si>
    <t>1.3</t>
  </si>
  <si>
    <t>Permisos: Zonificación, Construcción, Medioambiental</t>
  </si>
  <si>
    <t>1.4</t>
  </si>
  <si>
    <t>Encuesta</t>
  </si>
  <si>
    <t>1.5</t>
  </si>
  <si>
    <t>Tarifa de impacto</t>
  </si>
  <si>
    <t>1.6</t>
  </si>
  <si>
    <t>Costes Administrativos</t>
  </si>
  <si>
    <t>1.7</t>
  </si>
  <si>
    <t>Costos de financiamiento</t>
  </si>
  <si>
    <t>1.8</t>
  </si>
  <si>
    <t>Honorarios legales</t>
  </si>
  <si>
    <t>1.9</t>
  </si>
  <si>
    <t>Honorarios de ingeniería</t>
  </si>
  <si>
    <t>1.10</t>
  </si>
  <si>
    <t>Otro</t>
  </si>
  <si>
    <t>2</t>
  </si>
  <si>
    <t>PREPARACIÓN DEL SITIO</t>
  </si>
  <si>
    <t>2.1</t>
  </si>
  <si>
    <t>Demolición (remodelación)</t>
  </si>
  <si>
    <t>2.2</t>
  </si>
  <si>
    <t>Levantamiento y apuntalamiento (remodelación)</t>
  </si>
  <si>
    <t>2.3</t>
  </si>
  <si>
    <t>Control de polvo, protección de superficie</t>
  </si>
  <si>
    <t>2.4</t>
  </si>
  <si>
    <t>Acceso al sitio de trabajo</t>
  </si>
  <si>
    <t>2.5</t>
  </si>
  <si>
    <t>Seguridad en el lugar de trabajo</t>
  </si>
  <si>
    <t>2.6</t>
  </si>
  <si>
    <t>Contenedor y Remoción</t>
  </si>
  <si>
    <t>2.7</t>
  </si>
  <si>
    <t>Lote despejado</t>
  </si>
  <si>
    <t>2.8</t>
  </si>
  <si>
    <t>Almacenamiento en el sitio</t>
  </si>
  <si>
    <t>2.9</t>
  </si>
  <si>
    <t>Baño portátil</t>
  </si>
  <si>
    <t>2.10</t>
  </si>
  <si>
    <t>Electricidad temporal</t>
  </si>
  <si>
    <t>2.11</t>
  </si>
  <si>
    <t>Calefacción Temporal</t>
  </si>
  <si>
    <t>2.12</t>
  </si>
  <si>
    <t>Alquiler de andamios</t>
  </si>
  <si>
    <t>2.13</t>
  </si>
  <si>
    <t>Alquiler de herramientas / equipos</t>
  </si>
  <si>
    <t>2.14</t>
  </si>
  <si>
    <t>3</t>
  </si>
  <si>
    <t>AGUA / ALCANTARILLADO EN EL SITIO</t>
  </si>
  <si>
    <t>3.1</t>
  </si>
  <si>
    <t>Pruebas de suelo y filtración</t>
  </si>
  <si>
    <t>3.2</t>
  </si>
  <si>
    <t>Diseño del sistema séptico</t>
  </si>
  <si>
    <t>3.3</t>
  </si>
  <si>
    <t>Permisos Sépticos, Inspecciones, Costos</t>
  </si>
  <si>
    <t>3.4</t>
  </si>
  <si>
    <t>Instalación del sistema séptico, amarre a la casa</t>
  </si>
  <si>
    <t>3.5</t>
  </si>
  <si>
    <t>Deshidratación (nivel freático alto)</t>
  </si>
  <si>
    <t>3.6</t>
  </si>
  <si>
    <t>Pozo, bomba, zanjas, plomería a casa</t>
  </si>
  <si>
    <t>3.7</t>
  </si>
  <si>
    <t>Permisos y costes de pozos</t>
  </si>
  <si>
    <t>3.8</t>
  </si>
  <si>
    <t>4</t>
  </si>
  <si>
    <t>SERVICIOS PÚBLICOS</t>
  </si>
  <si>
    <t>4.1</t>
  </si>
  <si>
    <t>Agua de la ciudad: tarifas de grifo y conexión</t>
  </si>
  <si>
    <t>4.2</t>
  </si>
  <si>
    <t>Alcantarillado de la ciudad: tarifas y conexiones</t>
  </si>
  <si>
    <t>4.3</t>
  </si>
  <si>
    <t>Eléctrico: permiso, tarifa de conexión, instalación</t>
  </si>
  <si>
    <t>4.4</t>
  </si>
  <si>
    <t>Gas: permiso, tarifa de conexión, instalación</t>
  </si>
  <si>
    <t>4.5</t>
  </si>
  <si>
    <t>LPN: instalación de tanques, conexión</t>
  </si>
  <si>
    <t>4.6</t>
  </si>
  <si>
    <t>Instalación del tanque de aceite</t>
  </si>
  <si>
    <t>4.7</t>
  </si>
  <si>
    <t>Conexión de telecomunicaciones</t>
  </si>
  <si>
    <t>4.8</t>
  </si>
  <si>
    <t>5</t>
  </si>
  <si>
    <t>EXCAVACIÓN Y TIERRA</t>
  </si>
  <si>
    <t>5.1</t>
  </si>
  <si>
    <t>Cortar y llenar</t>
  </si>
  <si>
    <t>5.2</t>
  </si>
  <si>
    <t>Voladura</t>
  </si>
  <si>
    <t>5.3</t>
  </si>
  <si>
    <t>Remoción de piedra / tierra</t>
  </si>
  <si>
    <t>5.4</t>
  </si>
  <si>
    <t>Explanación inicial</t>
  </si>
  <si>
    <t>5.5</t>
  </si>
  <si>
    <t>Zanjas para conexiones de servicios públicos</t>
  </si>
  <si>
    <t>5.6</t>
  </si>
  <si>
    <t>Excavación de cimientos</t>
  </si>
  <si>
    <t>5.7</t>
  </si>
  <si>
    <t>Drenajes de base</t>
  </si>
  <si>
    <t>5.8</t>
  </si>
  <si>
    <t>Cortina de desagües</t>
  </si>
  <si>
    <t>5.9</t>
  </si>
  <si>
    <t>Alcantarillas</t>
  </si>
  <si>
    <t>5.10</t>
  </si>
  <si>
    <t>Colectores de evaporación</t>
  </si>
  <si>
    <t>5.11</t>
  </si>
  <si>
    <t>Muro de contención</t>
  </si>
  <si>
    <t>5.12</t>
  </si>
  <si>
    <t>Estanques</t>
  </si>
  <si>
    <t>5.13</t>
  </si>
  <si>
    <t>Otro drenaje del sitio</t>
  </si>
  <si>
    <t>5.14</t>
  </si>
  <si>
    <t>Relleno</t>
  </si>
  <si>
    <t>5.15</t>
  </si>
  <si>
    <t>Compactación</t>
  </si>
  <si>
    <t>5.16</t>
  </si>
  <si>
    <t>Suelo superior</t>
  </si>
  <si>
    <t>5.17</t>
  </si>
  <si>
    <t>Terminado de nivelación</t>
  </si>
  <si>
    <t>5.18</t>
  </si>
  <si>
    <t>Siembra / césped</t>
  </si>
  <si>
    <t>5.19</t>
  </si>
  <si>
    <t>6</t>
  </si>
  <si>
    <t>CIMIENTOS</t>
  </si>
  <si>
    <t>6.1</t>
  </si>
  <si>
    <t>Zapatas / Almohadillas</t>
  </si>
  <si>
    <t>6.2</t>
  </si>
  <si>
    <t>Paredes de cimentación / paredes de vástago / vigas</t>
  </si>
  <si>
    <t>6.3</t>
  </si>
  <si>
    <t>Muelles</t>
  </si>
  <si>
    <t>6.4</t>
  </si>
  <si>
    <t>Losas: cimientos, sótanos, garajes</t>
  </si>
  <si>
    <t>6.5</t>
  </si>
  <si>
    <t>Refuerzo de acero</t>
  </si>
  <si>
    <t>6.6</t>
  </si>
  <si>
    <t>Pernos de anclaje, dispositivos de sujeción</t>
  </si>
  <si>
    <t>6.7</t>
  </si>
  <si>
    <t>Mamparos</t>
  </si>
  <si>
    <t>6.8</t>
  </si>
  <si>
    <t>Barrera de vapor debajo de la losa</t>
  </si>
  <si>
    <t>6.9</t>
  </si>
  <si>
    <t>Bomba de sumidero</t>
  </si>
  <si>
    <t>6.10</t>
  </si>
  <si>
    <t>Barrera de vapor del espacio de rastreo</t>
  </si>
  <si>
    <t>6.11</t>
  </si>
  <si>
    <t>Ventilaciones de espacio de rastreo</t>
  </si>
  <si>
    <t>6.12</t>
  </si>
  <si>
    <t>Ventanas de cimientos</t>
  </si>
  <si>
    <t>6.13</t>
  </si>
  <si>
    <t>Impermeabilización, protección contra humedad</t>
  </si>
  <si>
    <t>6.14</t>
  </si>
  <si>
    <t>Junta de drenaje de los cimientos</t>
  </si>
  <si>
    <t>6.15</t>
  </si>
  <si>
    <t>Aislamiento de losa: borde / golpe</t>
  </si>
  <si>
    <t>6.16</t>
  </si>
  <si>
    <t>Aislamiento de cimientos exteriores</t>
  </si>
  <si>
    <t>6.17</t>
  </si>
  <si>
    <t>6.18</t>
  </si>
  <si>
    <t>7</t>
  </si>
  <si>
    <t>OTRO ALBAÑILERÍA / PAVIMENTACIÓN</t>
  </si>
  <si>
    <t>7.1</t>
  </si>
  <si>
    <t>Patios</t>
  </si>
  <si>
    <t>7.2</t>
  </si>
  <si>
    <t>Escaleras exteriores</t>
  </si>
  <si>
    <t>7.3</t>
  </si>
  <si>
    <t>Chimeneas de albañilería</t>
  </si>
  <si>
    <t>7.4</t>
  </si>
  <si>
    <t>Chimeneas / hogares</t>
  </si>
  <si>
    <t>7.5</t>
  </si>
  <si>
    <t>Entrada de coches</t>
  </si>
  <si>
    <t>7.6</t>
  </si>
  <si>
    <t>Pasarelas</t>
  </si>
  <si>
    <t>7.7</t>
  </si>
  <si>
    <t>8</t>
  </si>
  <si>
    <t>ENMARCADO EN BRUTO</t>
  </si>
  <si>
    <t>8.1</t>
  </si>
  <si>
    <t>Umbral y sello</t>
  </si>
  <si>
    <t>8.2</t>
  </si>
  <si>
    <t>Viga de transporte de acero / madera, columnas de polo</t>
  </si>
  <si>
    <t>8.3</t>
  </si>
  <si>
    <t>Enmarcado de piso</t>
  </si>
  <si>
    <t>8.4</t>
  </si>
  <si>
    <t>Paredes exteriores e interiores, escaleras rugosas</t>
  </si>
  <si>
    <t>8.5</t>
  </si>
  <si>
    <t>Revestimiento, subsuelo</t>
  </si>
  <si>
    <t>8.6</t>
  </si>
  <si>
    <t>Armazones / armaduras de techo</t>
  </si>
  <si>
    <t>8.7</t>
  </si>
  <si>
    <t>Juntas de refuerzo</t>
  </si>
  <si>
    <t>8.8</t>
  </si>
  <si>
    <t>Conectores de marco de acero</t>
  </si>
  <si>
    <t>8.9</t>
  </si>
  <si>
    <t>Clavos, Tornillos, Sujeción</t>
  </si>
  <si>
    <t>8.10</t>
  </si>
  <si>
    <t>Preparación para yeso, paneles de yeso</t>
  </si>
  <si>
    <t>8.11</t>
  </si>
  <si>
    <t>Enmarcado áspero: sólo trabajo</t>
  </si>
  <si>
    <t>8.12</t>
  </si>
  <si>
    <t>9</t>
  </si>
  <si>
    <t>EXTERIOR</t>
  </si>
  <si>
    <t>9.1</t>
  </si>
  <si>
    <t>Revestimiento exterior de espuma</t>
  </si>
  <si>
    <t>9.2</t>
  </si>
  <si>
    <t>Barrera meteorológica (Tyvek, etc.)</t>
  </si>
  <si>
    <t>9.3</t>
  </si>
  <si>
    <t>Membrancia y tapajuntas</t>
  </si>
  <si>
    <t>9.4</t>
  </si>
  <si>
    <t>Revestimiento de vinilo o compuesto</t>
  </si>
  <si>
    <t>9.5</t>
  </si>
  <si>
    <t>Revestimiento de madera</t>
  </si>
  <si>
    <t>9.6</t>
  </si>
  <si>
    <t>Revestimiento de ladrillos</t>
  </si>
  <si>
    <t>9.7</t>
  </si>
  <si>
    <t>Chapa de piedra</t>
  </si>
  <si>
    <t>9.8</t>
  </si>
  <si>
    <t>Estuco</t>
  </si>
  <si>
    <t>9.9</t>
  </si>
  <si>
    <t>Cenefa, friso, tableros de esquina, mesa de agua</t>
  </si>
  <si>
    <t>9.10</t>
  </si>
  <si>
    <t>Sofito / respiraderos a dos aguas</t>
  </si>
  <si>
    <t>9.11</t>
  </si>
  <si>
    <t>Ajuste de ventana / puerta</t>
  </si>
  <si>
    <t>9.12</t>
  </si>
  <si>
    <t>Otro ajuste exterior</t>
  </si>
  <si>
    <t>9.13</t>
  </si>
  <si>
    <t>Pintura exterior, mancha, calafateo</t>
  </si>
  <si>
    <t>9.14</t>
  </si>
  <si>
    <t>Exterior, solo trabajo</t>
  </si>
  <si>
    <t>9.15</t>
  </si>
  <si>
    <t>10</t>
  </si>
  <si>
    <t>VENTANAS / PUERTAS EXTERIORES</t>
  </si>
  <si>
    <t>10.1</t>
  </si>
  <si>
    <t>Membrana y tapajuntas</t>
  </si>
  <si>
    <t>10.2</t>
  </si>
  <si>
    <t>Puertas exteriores, precolgado</t>
  </si>
  <si>
    <t>10.3</t>
  </si>
  <si>
    <t>Losas de puerta exterior</t>
  </si>
  <si>
    <t>10.4</t>
  </si>
  <si>
    <t>Marcos de puertas exteriores, umbrales</t>
  </si>
  <si>
    <t>10.5</t>
  </si>
  <si>
    <t>Luces laterales, travesaños</t>
  </si>
  <si>
    <t>10.6</t>
  </si>
  <si>
    <t>Cerraduras, perillas, herrajes para puertas</t>
  </si>
  <si>
    <t>10.7</t>
  </si>
  <si>
    <t>Puertas de patio: correderas o abatibles</t>
  </si>
  <si>
    <t>10.8</t>
  </si>
  <si>
    <t>Ventanas</t>
  </si>
  <si>
    <t>10.9</t>
  </si>
  <si>
    <t>Puertas de garaje y abridor</t>
  </si>
  <si>
    <t>10.10</t>
  </si>
  <si>
    <t>11</t>
  </si>
  <si>
    <t>FONTANERÍA</t>
  </si>
  <si>
    <t>11.1</t>
  </si>
  <si>
    <t>Drenaje / Residuos / Ventilación</t>
  </si>
  <si>
    <t>11.2</t>
  </si>
  <si>
    <t>Tubería de suministro de agua</t>
  </si>
  <si>
    <t>11.3</t>
  </si>
  <si>
    <t>Tuberías de gas</t>
  </si>
  <si>
    <t>11.4</t>
  </si>
  <si>
    <t>Tratamiento de aguas</t>
  </si>
  <si>
    <t>11.5</t>
  </si>
  <si>
    <t>Calentador de agua</t>
  </si>
  <si>
    <t>11.6</t>
  </si>
  <si>
    <t>Accesorios: inodoros, bañeras, lavabos, duchas</t>
  </si>
  <si>
    <t>11.7</t>
  </si>
  <si>
    <t>Grifos, válvulas de mezcla, cabezales de ducha</t>
  </si>
  <si>
    <t>11.8</t>
  </si>
  <si>
    <t>Desecho</t>
  </si>
  <si>
    <t>11.9</t>
  </si>
  <si>
    <t>12</t>
  </si>
  <si>
    <t>ELÉCTRICO</t>
  </si>
  <si>
    <t>12.1</t>
  </si>
  <si>
    <t>Servicio, Panel, Subpaneles</t>
  </si>
  <si>
    <t>12.2</t>
  </si>
  <si>
    <t>Cableado áspero</t>
  </si>
  <si>
    <t>12.3</t>
  </si>
  <si>
    <t>Teléfono, Cable, Cableado de Internet</t>
  </si>
  <si>
    <t>12.4</t>
  </si>
  <si>
    <t>Aparatos de iluminación</t>
  </si>
  <si>
    <t>12.5</t>
  </si>
  <si>
    <t>Accesorios de bajo voltaje / transformadores</t>
  </si>
  <si>
    <t>12.6</t>
  </si>
  <si>
    <t>Iluminación exterior</t>
  </si>
  <si>
    <t>12.7</t>
  </si>
  <si>
    <t>Dispositivos: enchufes, interruptores, atenuadores</t>
  </si>
  <si>
    <t>12.8</t>
  </si>
  <si>
    <t>Sistema de control de iluminación</t>
  </si>
  <si>
    <t>12.9</t>
  </si>
  <si>
    <t>Sistema de timbre</t>
  </si>
  <si>
    <t>12.10</t>
  </si>
  <si>
    <t>Humo, alarmas de CO2</t>
  </si>
  <si>
    <t>12.11</t>
  </si>
  <si>
    <t>Sistema de intercomunicador</t>
  </si>
  <si>
    <t>12.12</t>
  </si>
  <si>
    <t>Sistema de seguridad</t>
  </si>
  <si>
    <t>12.13</t>
  </si>
  <si>
    <t>Cine en casa / Entretenimiento</t>
  </si>
  <si>
    <t>12.14</t>
  </si>
  <si>
    <t>13</t>
  </si>
  <si>
    <t>Climatización</t>
  </si>
  <si>
    <t>13.1</t>
  </si>
  <si>
    <t>Horno / bomba de calor</t>
  </si>
  <si>
    <t>13.2</t>
  </si>
  <si>
    <t>AC central</t>
  </si>
  <si>
    <t>13.3</t>
  </si>
  <si>
    <t>Controlador de aire</t>
  </si>
  <si>
    <t>13.4</t>
  </si>
  <si>
    <t>Ductos, Rejillas, Registros</t>
  </si>
  <si>
    <t>13.5</t>
  </si>
  <si>
    <t>Filtro de aire</t>
  </si>
  <si>
    <t>13.6</t>
  </si>
  <si>
    <t>Caldera, tubería</t>
  </si>
  <si>
    <t>13.7</t>
  </si>
  <si>
    <t>Radiadores</t>
  </si>
  <si>
    <t>13.8</t>
  </si>
  <si>
    <t>Ventilación de toda la casa (HRV, ERV, solo escape, otros)</t>
  </si>
  <si>
    <t>13.9</t>
  </si>
  <si>
    <t>Controles de climatización</t>
  </si>
  <si>
    <t>13.10</t>
  </si>
  <si>
    <t>Agua caliente solar</t>
  </si>
  <si>
    <t>13.11</t>
  </si>
  <si>
    <t>14</t>
  </si>
  <si>
    <t>AISLAMIENTO Y SELLADO DE AIRE</t>
  </si>
  <si>
    <t>14.1</t>
  </si>
  <si>
    <t>Techo / Aislamiento del ático</t>
  </si>
  <si>
    <t>14.2</t>
  </si>
  <si>
    <t>Bafles de techo / alero</t>
  </si>
  <si>
    <t>14.3</t>
  </si>
  <si>
    <t>Aislamiento de la cavidad de la pared</t>
  </si>
  <si>
    <t>14.4</t>
  </si>
  <si>
    <t>Aislamiento de espuma</t>
  </si>
  <si>
    <t>14.5</t>
  </si>
  <si>
    <t>Aislamiento de espuma en aerosol</t>
  </si>
  <si>
    <t>14.6</t>
  </si>
  <si>
    <t>Aislamiento del sótano</t>
  </si>
  <si>
    <t>14.7</t>
  </si>
  <si>
    <t>Aislamiento de espacio de rastreo</t>
  </si>
  <si>
    <t>14.8</t>
  </si>
  <si>
    <t>Sellado de aire</t>
  </si>
  <si>
    <t>14.9</t>
  </si>
  <si>
    <t>Diagnóstico de energía (puerta del ventilador, infrarrojo)</t>
  </si>
  <si>
    <t>14.10</t>
  </si>
  <si>
    <t>15</t>
  </si>
  <si>
    <t>PANELES DE YESO/ YESO</t>
  </si>
  <si>
    <t>15.1</t>
  </si>
  <si>
    <t>Paredes</t>
  </si>
  <si>
    <t>15.2</t>
  </si>
  <si>
    <t>Techos, plafones</t>
  </si>
  <si>
    <t>15.3</t>
  </si>
  <si>
    <t>Yeso Decorativo</t>
  </si>
  <si>
    <t>15.4</t>
  </si>
  <si>
    <t>Sólo trabajo de paneles de yeso</t>
  </si>
  <si>
    <t>15.5</t>
  </si>
  <si>
    <t>16</t>
  </si>
  <si>
    <t>ACABADO INTERIOR</t>
  </si>
  <si>
    <t>16.1</t>
  </si>
  <si>
    <t>Puertas interiores prehung</t>
  </si>
  <si>
    <t>16.2</t>
  </si>
  <si>
    <t>Losas de puerta interior</t>
  </si>
  <si>
    <t>16.3</t>
  </si>
  <si>
    <t>Marcos interiores de puertas, umbrales</t>
  </si>
  <si>
    <t>16.4</t>
  </si>
  <si>
    <t>Perillas de puerta, herrajes</t>
  </si>
  <si>
    <t>16.5</t>
  </si>
  <si>
    <t>Carril de silla, otro</t>
  </si>
  <si>
    <t>16.6</t>
  </si>
  <si>
    <t>Revestimiento de madera, Paneles</t>
  </si>
  <si>
    <t>16.7</t>
  </si>
  <si>
    <t>Estanterías Empotradas, Armarios</t>
  </si>
  <si>
    <t>16.8</t>
  </si>
  <si>
    <t>Armarios, Herrajes</t>
  </si>
  <si>
    <t>16.9</t>
  </si>
  <si>
    <t>Escaleras, Barandas, Pilastras</t>
  </si>
  <si>
    <t>16.10</t>
  </si>
  <si>
    <t>Pintura interior, tinción</t>
  </si>
  <si>
    <t>16.11</t>
  </si>
  <si>
    <t>Suelos de madera</t>
  </si>
  <si>
    <t>16.12</t>
  </si>
  <si>
    <t>Tejido de alfombra</t>
  </si>
  <si>
    <t>16.13</t>
  </si>
  <si>
    <t>Suelo resistente / de vinilo</t>
  </si>
  <si>
    <t>16.14</t>
  </si>
  <si>
    <t>Otros suelos</t>
  </si>
  <si>
    <t>16.15</t>
  </si>
  <si>
    <t>Techos acústicos, metálicos, decorativos</t>
  </si>
  <si>
    <t>16.16</t>
  </si>
  <si>
    <t>Sólo trabajo de carpintería interior</t>
  </si>
  <si>
    <t>17</t>
  </si>
  <si>
    <t>COCINA Y BAÑO</t>
  </si>
  <si>
    <t>17.1</t>
  </si>
  <si>
    <t>Armarios de cocina</t>
  </si>
  <si>
    <t>17.2</t>
  </si>
  <si>
    <t>Armarios de baño</t>
  </si>
  <si>
    <t>17.3</t>
  </si>
  <si>
    <t>Tiradores de armario, ferreteria</t>
  </si>
  <si>
    <t>17.4</t>
  </si>
  <si>
    <t>Encimera, protector contra salpicaduras</t>
  </si>
  <si>
    <t>17.5</t>
  </si>
  <si>
    <t>Azulejo De Cerámica, Piedra</t>
  </si>
  <si>
    <t>17.6</t>
  </si>
  <si>
    <t>Plataforma de bañera elevada</t>
  </si>
  <si>
    <t>17.7</t>
  </si>
  <si>
    <t>Recinto de la bañera</t>
  </si>
  <si>
    <t>17.8</t>
  </si>
  <si>
    <t>Mampara de ducha / puertas</t>
  </si>
  <si>
    <t>17.9</t>
  </si>
  <si>
    <t>Botiquines</t>
  </si>
  <si>
    <t>17.10</t>
  </si>
  <si>
    <t>Espejos</t>
  </si>
  <si>
    <t>17.11</t>
  </si>
  <si>
    <t>Toalleros, portapapel higiénico, accesorios</t>
  </si>
  <si>
    <t>17.12</t>
  </si>
  <si>
    <t>Sólo trabajo en la cocina y el baño</t>
  </si>
  <si>
    <t>17.13</t>
  </si>
  <si>
    <t>18</t>
  </si>
  <si>
    <t>PORCHES Y CUBIERTAS</t>
  </si>
  <si>
    <t>18.1</t>
  </si>
  <si>
    <t>Porche Abierto</t>
  </si>
  <si>
    <t>18.2</t>
  </si>
  <si>
    <t>Pantalla de porche</t>
  </si>
  <si>
    <t>18.3</t>
  </si>
  <si>
    <t>Cubierta de madera o compuesto</t>
  </si>
  <si>
    <t>18.4</t>
  </si>
  <si>
    <t>Cercado</t>
  </si>
  <si>
    <t>18.5</t>
  </si>
  <si>
    <t>Otras estructuras al aire libre</t>
  </si>
  <si>
    <t>18.6</t>
  </si>
  <si>
    <t>19</t>
  </si>
  <si>
    <t>ELECTRODOMÉSTICOS</t>
  </si>
  <si>
    <t>19.1</t>
  </si>
  <si>
    <t>Refrigerador</t>
  </si>
  <si>
    <t>19.2</t>
  </si>
  <si>
    <t>Cocina, estufa</t>
  </si>
  <si>
    <t>19.3</t>
  </si>
  <si>
    <t>Microondas</t>
  </si>
  <si>
    <t>19.4</t>
  </si>
  <si>
    <t>Campana extractora</t>
  </si>
  <si>
    <t>19.5</t>
  </si>
  <si>
    <t>Lavavajillas</t>
  </si>
  <si>
    <t>19.6</t>
  </si>
  <si>
    <t>Lavadora secadora</t>
  </si>
  <si>
    <t>19.7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</si>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</sst>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Residential Construction Budget_(GanttPRO.com)_05 01 2021 11 2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Residential Construction Budget_(GanttPRO.com)_05 01 2021 11 21" TargetMode="External"/><Relationship Id="rId2" Type="http://schemas.openxmlformats.org/officeDocument/2006/relationships/hyperlink" Target="https://ganttpro.com?utm_source=excel_generated_footer_text_1&amp;title=Residential Construction Budget_(GanttPRO.com)_05 01 2021 11 21" TargetMode="External"/><Relationship Id="rId3" Type="http://schemas.openxmlformats.org/officeDocument/2006/relationships/hyperlink" Target="https://ganttpro.com?utm_source=excel_generated_footer_text_2&amp;title=Residential Construction Budget_(GanttPRO.com)_05 01 2021 11 2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9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44201.34830681713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44202.34830554399</v>
      </c>
      <c r="G6" s="8">
        <f>TODAY()+226</f>
        <v>44427.34830554399</v>
      </c>
      <c r="H6" s="7" t="s">
        <v>0</v>
      </c>
      <c r="I6" s="7">
        <v>0</v>
      </c>
      <c r="J6" s="7">
        <v>1296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44202.348305555555</v>
      </c>
      <c r="G7" s="10">
        <f>TODAY()+63</f>
        <v>44264.348305555555</v>
      </c>
      <c r="H7" t="s">
        <v>0</v>
      </c>
      <c r="I7">
        <v>0</v>
      </c>
      <c r="J7">
        <v>360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TODAY()+47</f>
        <v>44248.34830556713</v>
      </c>
      <c r="G8" s="10">
        <f>TODAY()+107</f>
        <v>44308.34830556713</v>
      </c>
      <c r="H8" t="s">
        <v>0</v>
      </c>
      <c r="I8">
        <v>0</v>
      </c>
      <c r="J8">
        <v>360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TODAY()+75</f>
        <v>44276.34830556713</v>
      </c>
      <c r="G9" s="10">
        <f>TODAY()+135</f>
        <v>44336.34830556713</v>
      </c>
      <c r="H9" t="s">
        <v>0</v>
      </c>
      <c r="I9">
        <v>0</v>
      </c>
      <c r="J9">
        <v>360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TODAY()+75</f>
        <v>44276.34830556713</v>
      </c>
      <c r="G10" s="10">
        <f>TODAY()+135</f>
        <v>44336.34830556713</v>
      </c>
      <c r="H10" t="s">
        <v>0</v>
      </c>
      <c r="I10">
        <v>0</v>
      </c>
      <c r="J10">
        <v>360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TODAY()+75</f>
        <v>44276.34830557871</v>
      </c>
      <c r="G11" s="10">
        <f>TODAY()+135</f>
        <v>44336.34830557871</v>
      </c>
      <c r="H11" t="s">
        <v>0</v>
      </c>
      <c r="I11">
        <v>0</v>
      </c>
      <c r="J11">
        <v>360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TODAY()+106</f>
        <v>44307.34830557871</v>
      </c>
      <c r="G12" s="10">
        <f>TODAY()+168</f>
        <v>44369.34830557871</v>
      </c>
      <c r="H12" t="s">
        <v>0</v>
      </c>
      <c r="I12">
        <v>0</v>
      </c>
      <c r="J12">
        <v>360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TODAY()+134</f>
        <v>44335.348305590276</v>
      </c>
      <c r="G13" s="10">
        <f>TODAY()+196</f>
        <v>44397.348305590276</v>
      </c>
      <c r="H13" t="s">
        <v>0</v>
      </c>
      <c r="I13">
        <v>0</v>
      </c>
      <c r="J13">
        <v>360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TODAY()+134</f>
        <v>44335.34830560185</v>
      </c>
      <c r="G14" s="10">
        <f>TODAY()+196</f>
        <v>44397.34830560185</v>
      </c>
      <c r="H14" t="s">
        <v>0</v>
      </c>
      <c r="I14">
        <v>0</v>
      </c>
      <c r="J14">
        <v>360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TODAY()+134</f>
        <v>44335.34830561343</v>
      </c>
      <c r="G15" s="10">
        <f>TODAY()+196</f>
        <v>44397.34830561343</v>
      </c>
      <c r="H15" t="s">
        <v>0</v>
      </c>
      <c r="I15">
        <v>0</v>
      </c>
      <c r="J15">
        <v>360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TODAY()+166</f>
        <v>44367.34830561343</v>
      </c>
      <c r="G16" s="10">
        <f>TODAY()+226</f>
        <v>44427.34830561343</v>
      </c>
      <c r="H16" t="s">
        <v>0</v>
      </c>
      <c r="I16">
        <v>0</v>
      </c>
      <c r="J16">
        <v>360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6" t="s">
        <v>0</v>
      </c>
      <c r="B17" s="7" t="s">
        <v>43</v>
      </c>
      <c r="C17" s="7" t="s">
        <v>44</v>
      </c>
      <c r="D17" s="7"/>
      <c r="E17" s="7" t="s">
        <v>0</v>
      </c>
      <c r="F17" s="8">
        <f>TODAY()+229</f>
        <v>44430.348305625</v>
      </c>
      <c r="G17" s="8">
        <f>TODAY()+289</f>
        <v>44490.348305625</v>
      </c>
      <c r="H17" s="7" t="s">
        <v>0</v>
      </c>
      <c r="I17" s="7">
        <v>0</v>
      </c>
      <c r="J17" s="7">
        <v>360</v>
      </c>
      <c r="K17" s="7">
        <v>0</v>
      </c>
      <c r="L17" s="7">
        <v>0</v>
      </c>
      <c r="M17" s="7" t="s">
        <v>0</v>
      </c>
      <c r="N17" s="7" t="s">
        <v>0</v>
      </c>
      <c r="O17" s="7" t="s">
        <v>0</v>
      </c>
      <c r="P17" s="7">
        <v>0</v>
      </c>
      <c r="Q17" s="7">
        <v>0</v>
      </c>
    </row>
    <row r="18" spans="1:17" x14ac:dyDescent="0.25">
      <c r="A18" s="9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TODAY()+229</f>
        <v>44430.348305625</v>
      </c>
      <c r="G18" s="10">
        <f>TODAY()+289</f>
        <v>44490.348305625</v>
      </c>
      <c r="H18" t="s">
        <v>0</v>
      </c>
      <c r="I18">
        <v>0</v>
      </c>
      <c r="J18">
        <v>360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TODAY()+229</f>
        <v>44430.34830563657</v>
      </c>
      <c r="G19" s="10">
        <f>TODAY()+289</f>
        <v>44490.34830563657</v>
      </c>
      <c r="H19" t="s">
        <v>0</v>
      </c>
      <c r="I19">
        <v>0</v>
      </c>
      <c r="J19">
        <v>360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TODAY()+229</f>
        <v>44430.34830563657</v>
      </c>
      <c r="G20" s="10">
        <f>TODAY()+289</f>
        <v>44490.34830563657</v>
      </c>
      <c r="H20" t="s">
        <v>0</v>
      </c>
      <c r="I20">
        <v>0</v>
      </c>
      <c r="J20">
        <v>360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TODAY()+229</f>
        <v>44430.34830564815</v>
      </c>
      <c r="G21" s="10">
        <f>TODAY()+289</f>
        <v>44490.34830564815</v>
      </c>
      <c r="H21" t="s">
        <v>0</v>
      </c>
      <c r="I21">
        <v>0</v>
      </c>
      <c r="J21">
        <v>360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TODAY()+229</f>
        <v>44430.34830564815</v>
      </c>
      <c r="G22" s="10">
        <f>TODAY()+289</f>
        <v>44490.34830564815</v>
      </c>
      <c r="H22" t="s">
        <v>0</v>
      </c>
      <c r="I22">
        <v>0</v>
      </c>
      <c r="J22">
        <v>360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TODAY()+229</f>
        <v>44430.34830564815</v>
      </c>
      <c r="G23" s="10">
        <f>TODAY()+289</f>
        <v>44490.34830564815</v>
      </c>
      <c r="H23" t="s">
        <v>0</v>
      </c>
      <c r="I23">
        <v>0</v>
      </c>
      <c r="J23">
        <v>360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9" t="s">
        <v>0</v>
      </c>
      <c r="B24" t="s">
        <v>57</v>
      </c>
      <c r="C24" t="s">
        <v>0</v>
      </c>
      <c r="D24" t="s">
        <v>58</v>
      </c>
      <c r="E24" t="s">
        <v>0</v>
      </c>
      <c r="F24" s="10">
        <f>TODAY()+229</f>
        <v>44430.34830564815</v>
      </c>
      <c r="G24" s="10">
        <f>TODAY()+289</f>
        <v>44490.34830565972</v>
      </c>
      <c r="H24" t="s">
        <v>0</v>
      </c>
      <c r="I24">
        <v>0</v>
      </c>
      <c r="J24">
        <v>360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TODAY()+229</f>
        <v>44430.3483056713</v>
      </c>
      <c r="G25" s="10">
        <f>TODAY()+289</f>
        <v>44490.3483056713</v>
      </c>
      <c r="H25" t="s">
        <v>0</v>
      </c>
      <c r="I25">
        <v>0</v>
      </c>
      <c r="J25">
        <v>360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TODAY()+229</f>
        <v>44430.3483056713</v>
      </c>
      <c r="G26" s="10">
        <f>TODAY()+289</f>
        <v>44490.3483056713</v>
      </c>
      <c r="H26" t="s">
        <v>0</v>
      </c>
      <c r="I26">
        <v>0</v>
      </c>
      <c r="J26">
        <v>360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TODAY()+229</f>
        <v>44430.3483056713</v>
      </c>
      <c r="G27" s="10">
        <f>TODAY()+289</f>
        <v>44490.3483056713</v>
      </c>
      <c r="H27" t="s">
        <v>0</v>
      </c>
      <c r="I27">
        <v>0</v>
      </c>
      <c r="J27">
        <v>360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TODAY()+229</f>
        <v>44430.34830568287</v>
      </c>
      <c r="G28" s="10">
        <f>TODAY()+289</f>
        <v>44490.348305694446</v>
      </c>
      <c r="H28" t="s">
        <v>0</v>
      </c>
      <c r="I28">
        <v>0</v>
      </c>
      <c r="J28">
        <v>360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TODAY()+229</f>
        <v>44430.348305694446</v>
      </c>
      <c r="G29" s="10">
        <f>TODAY()+289</f>
        <v>44490.348305694446</v>
      </c>
      <c r="H29" t="s">
        <v>0</v>
      </c>
      <c r="I29">
        <v>0</v>
      </c>
      <c r="J29">
        <v>360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69</v>
      </c>
      <c r="C30" t="s">
        <v>0</v>
      </c>
      <c r="D30" t="s">
        <v>70</v>
      </c>
      <c r="E30" t="s">
        <v>0</v>
      </c>
      <c r="F30" s="10">
        <f>TODAY()+229</f>
        <v>44430.348305694446</v>
      </c>
      <c r="G30" s="10">
        <f>TODAY()+289</f>
        <v>44490.348305694446</v>
      </c>
      <c r="H30" t="s">
        <v>0</v>
      </c>
      <c r="I30">
        <v>0</v>
      </c>
      <c r="J30">
        <v>360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42</v>
      </c>
      <c r="E31" t="s">
        <v>0</v>
      </c>
      <c r="F31" s="10">
        <f>TODAY()+229</f>
        <v>44430.348305694446</v>
      </c>
      <c r="G31" s="10">
        <f>TODAY()+289</f>
        <v>44490.348305694446</v>
      </c>
      <c r="H31" t="s">
        <v>0</v>
      </c>
      <c r="I31">
        <v>0</v>
      </c>
      <c r="J31">
        <v>360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6" t="s">
        <v>0</v>
      </c>
      <c r="B32" s="7" t="s">
        <v>72</v>
      </c>
      <c r="C32" s="7" t="s">
        <v>73</v>
      </c>
      <c r="D32" s="7"/>
      <c r="E32" s="7" t="s">
        <v>0</v>
      </c>
      <c r="F32" s="8">
        <f>TODAY()+287</f>
        <v>44488.348305694446</v>
      </c>
      <c r="G32" s="8">
        <f>TODAY()+349</f>
        <v>44550.348305694446</v>
      </c>
      <c r="H32" s="7" t="s">
        <v>0</v>
      </c>
      <c r="I32" s="7">
        <v>0</v>
      </c>
      <c r="J32" s="7">
        <v>360</v>
      </c>
      <c r="K32" s="7">
        <v>0</v>
      </c>
      <c r="L32" s="7">
        <v>0</v>
      </c>
      <c r="M32" s="7" t="s">
        <v>0</v>
      </c>
      <c r="N32" s="7" t="s">
        <v>0</v>
      </c>
      <c r="O32" s="7" t="s">
        <v>0</v>
      </c>
      <c r="P32" s="7">
        <v>0</v>
      </c>
      <c r="Q32" s="7">
        <v>0</v>
      </c>
    </row>
    <row r="33" spans="1:17" x14ac:dyDescent="0.25">
      <c r="A33" s="9" t="s">
        <v>0</v>
      </c>
      <c r="B33" t="s">
        <v>74</v>
      </c>
      <c r="C33" t="s">
        <v>0</v>
      </c>
      <c r="D33" t="s">
        <v>75</v>
      </c>
      <c r="E33" t="s">
        <v>0</v>
      </c>
      <c r="F33" s="10">
        <f>TODAY()+287</f>
        <v>44488.34830570602</v>
      </c>
      <c r="G33" s="10">
        <f>TODAY()+349</f>
        <v>44550.34830570602</v>
      </c>
      <c r="H33" t="s">
        <v>0</v>
      </c>
      <c r="I33">
        <v>0</v>
      </c>
      <c r="J33">
        <v>360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76</v>
      </c>
      <c r="C34" t="s">
        <v>0</v>
      </c>
      <c r="D34" t="s">
        <v>77</v>
      </c>
      <c r="E34" t="s">
        <v>0</v>
      </c>
      <c r="F34" s="10">
        <f>TODAY()+287</f>
        <v>44488.34830570602</v>
      </c>
      <c r="G34" s="10">
        <f>TODAY()+349</f>
        <v>44550.34830571759</v>
      </c>
      <c r="H34" t="s">
        <v>0</v>
      </c>
      <c r="I34">
        <v>0</v>
      </c>
      <c r="J34">
        <v>360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78</v>
      </c>
      <c r="C35" t="s">
        <v>0</v>
      </c>
      <c r="D35" t="s">
        <v>79</v>
      </c>
      <c r="E35" t="s">
        <v>0</v>
      </c>
      <c r="F35" s="10">
        <f>TODAY()+287</f>
        <v>44488.34830571759</v>
      </c>
      <c r="G35" s="10">
        <f>TODAY()+349</f>
        <v>44550.34830571759</v>
      </c>
      <c r="H35" t="s">
        <v>0</v>
      </c>
      <c r="I35">
        <v>0</v>
      </c>
      <c r="J35">
        <v>360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80</v>
      </c>
      <c r="C36" t="s">
        <v>0</v>
      </c>
      <c r="D36" t="s">
        <v>81</v>
      </c>
      <c r="E36" t="s">
        <v>0</v>
      </c>
      <c r="F36" s="10">
        <f>TODAY()+287</f>
        <v>44488.34830571759</v>
      </c>
      <c r="G36" s="10">
        <f>TODAY()+349</f>
        <v>44550.34830571759</v>
      </c>
      <c r="H36" t="s">
        <v>0</v>
      </c>
      <c r="I36">
        <v>0</v>
      </c>
      <c r="J36">
        <v>360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82</v>
      </c>
      <c r="C37" t="s">
        <v>0</v>
      </c>
      <c r="D37" t="s">
        <v>83</v>
      </c>
      <c r="E37" t="s">
        <v>0</v>
      </c>
      <c r="F37" s="10">
        <f>TODAY()+287</f>
        <v>44488.34830571759</v>
      </c>
      <c r="G37" s="10">
        <f>TODAY()+349</f>
        <v>44550.34830571759</v>
      </c>
      <c r="H37" t="s">
        <v>0</v>
      </c>
      <c r="I37">
        <v>0</v>
      </c>
      <c r="J37">
        <v>360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TODAY()+287</f>
        <v>44488.34830572917</v>
      </c>
      <c r="G38" s="10">
        <f>TODAY()+349</f>
        <v>44550.34830572917</v>
      </c>
      <c r="H38" t="s">
        <v>0</v>
      </c>
      <c r="I38">
        <v>0</v>
      </c>
      <c r="J38">
        <v>360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0</v>
      </c>
      <c r="D39" t="s">
        <v>87</v>
      </c>
      <c r="E39" t="s">
        <v>0</v>
      </c>
      <c r="F39" s="10">
        <f>TODAY()+287</f>
        <v>44488.34830572917</v>
      </c>
      <c r="G39" s="10">
        <f>TODAY()+349</f>
        <v>44550.34830572917</v>
      </c>
      <c r="H39" t="s">
        <v>0</v>
      </c>
      <c r="I39">
        <v>0</v>
      </c>
      <c r="J39">
        <v>360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0</v>
      </c>
      <c r="D40" t="s">
        <v>42</v>
      </c>
      <c r="E40" t="s">
        <v>0</v>
      </c>
      <c r="F40" s="10">
        <f>TODAY()+287</f>
        <v>44488.34830574074</v>
      </c>
      <c r="G40" s="10">
        <f>TODAY()+349</f>
        <v>44550.34830574074</v>
      </c>
      <c r="H40" t="s">
        <v>0</v>
      </c>
      <c r="I40">
        <v>0</v>
      </c>
      <c r="J40">
        <v>360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6" t="s">
        <v>0</v>
      </c>
      <c r="B41" s="7" t="s">
        <v>89</v>
      </c>
      <c r="C41" s="7" t="s">
        <v>90</v>
      </c>
      <c r="D41" s="7"/>
      <c r="E41" s="7" t="s">
        <v>0</v>
      </c>
      <c r="F41" s="8">
        <f>TODAY()+320</f>
        <v>44521.34830574074</v>
      </c>
      <c r="G41" s="8">
        <f>TODAY()+380</f>
        <v>44581.34830574074</v>
      </c>
      <c r="H41" s="7" t="s">
        <v>0</v>
      </c>
      <c r="I41" s="7">
        <v>0</v>
      </c>
      <c r="J41" s="7">
        <v>360</v>
      </c>
      <c r="K41" s="7">
        <v>0</v>
      </c>
      <c r="L41" s="7">
        <v>0</v>
      </c>
      <c r="M41" s="7" t="s">
        <v>0</v>
      </c>
      <c r="N41" s="7" t="s">
        <v>0</v>
      </c>
      <c r="O41" s="7" t="s">
        <v>0</v>
      </c>
      <c r="P41" s="7">
        <v>0</v>
      </c>
      <c r="Q41" s="7">
        <v>0</v>
      </c>
    </row>
    <row r="42" spans="1:17" x14ac:dyDescent="0.25">
      <c r="A42" s="9" t="s">
        <v>0</v>
      </c>
      <c r="B42" t="s">
        <v>91</v>
      </c>
      <c r="C42" t="s">
        <v>0</v>
      </c>
      <c r="D42" t="s">
        <v>92</v>
      </c>
      <c r="E42" t="s">
        <v>0</v>
      </c>
      <c r="F42" s="10">
        <f>TODAY()+320</f>
        <v>44521.34830574074</v>
      </c>
      <c r="G42" s="10">
        <f>TODAY()+380</f>
        <v>44581.34830574074</v>
      </c>
      <c r="H42" t="s">
        <v>0</v>
      </c>
      <c r="I42">
        <v>0</v>
      </c>
      <c r="J42">
        <v>360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93</v>
      </c>
      <c r="C43" t="s">
        <v>0</v>
      </c>
      <c r="D43" t="s">
        <v>94</v>
      </c>
      <c r="E43" t="s">
        <v>0</v>
      </c>
      <c r="F43" s="10">
        <f>TODAY()+320</f>
        <v>44521.34830575231</v>
      </c>
      <c r="G43" s="10">
        <f>TODAY()+380</f>
        <v>44581.34830575231</v>
      </c>
      <c r="H43" t="s">
        <v>0</v>
      </c>
      <c r="I43">
        <v>0</v>
      </c>
      <c r="J43">
        <v>360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95</v>
      </c>
      <c r="C44" t="s">
        <v>0</v>
      </c>
      <c r="D44" t="s">
        <v>96</v>
      </c>
      <c r="E44" t="s">
        <v>0</v>
      </c>
      <c r="F44" s="10">
        <f>TODAY()+320</f>
        <v>44521.34830576389</v>
      </c>
      <c r="G44" s="10">
        <f>TODAY()+380</f>
        <v>44581.34830576389</v>
      </c>
      <c r="H44" t="s">
        <v>0</v>
      </c>
      <c r="I44">
        <v>0</v>
      </c>
      <c r="J44">
        <v>360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97</v>
      </c>
      <c r="C45" t="s">
        <v>0</v>
      </c>
      <c r="D45" t="s">
        <v>98</v>
      </c>
      <c r="E45" t="s">
        <v>0</v>
      </c>
      <c r="F45" s="10">
        <f>TODAY()+320</f>
        <v>44521.34830576389</v>
      </c>
      <c r="G45" s="10">
        <f>TODAY()+380</f>
        <v>44581.34830576389</v>
      </c>
      <c r="H45" t="s">
        <v>0</v>
      </c>
      <c r="I45">
        <v>0</v>
      </c>
      <c r="J45">
        <v>360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99</v>
      </c>
      <c r="C46" t="s">
        <v>0</v>
      </c>
      <c r="D46" t="s">
        <v>100</v>
      </c>
      <c r="E46" t="s">
        <v>0</v>
      </c>
      <c r="F46" s="10">
        <f>TODAY()+320</f>
        <v>44521.34830576389</v>
      </c>
      <c r="G46" s="10">
        <f>TODAY()+380</f>
        <v>44581.34830576389</v>
      </c>
      <c r="H46" t="s">
        <v>0</v>
      </c>
      <c r="I46">
        <v>0</v>
      </c>
      <c r="J46">
        <v>360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101</v>
      </c>
      <c r="C47" t="s">
        <v>0</v>
      </c>
      <c r="D47" t="s">
        <v>102</v>
      </c>
      <c r="E47" t="s">
        <v>0</v>
      </c>
      <c r="F47" s="10">
        <f>TODAY()+320</f>
        <v>44521.348305775464</v>
      </c>
      <c r="G47" s="10">
        <f>TODAY()+380</f>
        <v>44581.348305775464</v>
      </c>
      <c r="H47" t="s">
        <v>0</v>
      </c>
      <c r="I47">
        <v>0</v>
      </c>
      <c r="J47">
        <v>360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103</v>
      </c>
      <c r="C48" t="s">
        <v>0</v>
      </c>
      <c r="D48" t="s">
        <v>104</v>
      </c>
      <c r="E48" t="s">
        <v>0</v>
      </c>
      <c r="F48" s="10">
        <f>TODAY()+320</f>
        <v>44521.348305775464</v>
      </c>
      <c r="G48" s="10">
        <f>TODAY()+380</f>
        <v>44581.348305775464</v>
      </c>
      <c r="H48" t="s">
        <v>0</v>
      </c>
      <c r="I48">
        <v>0</v>
      </c>
      <c r="J48">
        <v>360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105</v>
      </c>
      <c r="C49" t="s">
        <v>0</v>
      </c>
      <c r="D49" t="s">
        <v>42</v>
      </c>
      <c r="E49" t="s">
        <v>0</v>
      </c>
      <c r="F49" s="10">
        <f>TODAY()+320</f>
        <v>44521.348305775464</v>
      </c>
      <c r="G49" s="10">
        <f>TODAY()+380</f>
        <v>44581.34830578703</v>
      </c>
      <c r="H49" t="s">
        <v>0</v>
      </c>
      <c r="I49">
        <v>0</v>
      </c>
      <c r="J49">
        <v>360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6" t="s">
        <v>0</v>
      </c>
      <c r="B50" s="7" t="s">
        <v>106</v>
      </c>
      <c r="C50" s="7" t="s">
        <v>107</v>
      </c>
      <c r="D50" s="7"/>
      <c r="E50" s="7" t="s">
        <v>0</v>
      </c>
      <c r="F50" s="8">
        <f>TODAY()+348</f>
        <v>44549.34830578703</v>
      </c>
      <c r="G50" s="8">
        <f>TODAY()+441</f>
        <v>44642.34830578703</v>
      </c>
      <c r="H50" s="7" t="s">
        <v>0</v>
      </c>
      <c r="I50" s="7">
        <v>0</v>
      </c>
      <c r="J50" s="7">
        <v>544</v>
      </c>
      <c r="K50" s="7">
        <v>0</v>
      </c>
      <c r="L50" s="7">
        <v>0</v>
      </c>
      <c r="M50" s="7" t="s">
        <v>0</v>
      </c>
      <c r="N50" s="7" t="s">
        <v>0</v>
      </c>
      <c r="O50" s="7" t="s">
        <v>0</v>
      </c>
      <c r="P50" s="7">
        <v>0</v>
      </c>
      <c r="Q50" s="7">
        <v>0</v>
      </c>
    </row>
    <row r="51" spans="1:17" x14ac:dyDescent="0.25">
      <c r="A51" s="9" t="s">
        <v>0</v>
      </c>
      <c r="B51" t="s">
        <v>108</v>
      </c>
      <c r="C51" t="s">
        <v>0</v>
      </c>
      <c r="D51" t="s">
        <v>109</v>
      </c>
      <c r="E51" t="s">
        <v>0</v>
      </c>
      <c r="F51" s="10">
        <f>TODAY()+348</f>
        <v>44549.34830578703</v>
      </c>
      <c r="G51" s="10">
        <f>TODAY()+408</f>
        <v>44609.34830578703</v>
      </c>
      <c r="H51" t="s">
        <v>0</v>
      </c>
      <c r="I51">
        <v>0</v>
      </c>
      <c r="J51">
        <v>360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110</v>
      </c>
      <c r="C52" t="s">
        <v>0</v>
      </c>
      <c r="D52" t="s">
        <v>111</v>
      </c>
      <c r="E52" t="s">
        <v>0</v>
      </c>
      <c r="F52" s="10">
        <f>TODAY()+348</f>
        <v>44549.34830578703</v>
      </c>
      <c r="G52" s="10">
        <f>TODAY()+408</f>
        <v>44609.34830578703</v>
      </c>
      <c r="H52" t="s">
        <v>0</v>
      </c>
      <c r="I52">
        <v>0</v>
      </c>
      <c r="J52">
        <v>360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112</v>
      </c>
      <c r="C53" t="s">
        <v>0</v>
      </c>
      <c r="D53" t="s">
        <v>113</v>
      </c>
      <c r="E53" t="s">
        <v>0</v>
      </c>
      <c r="F53" s="10">
        <f>TODAY()+348</f>
        <v>44549.348305798616</v>
      </c>
      <c r="G53" s="10">
        <f>TODAY()+408</f>
        <v>44609.348305798616</v>
      </c>
      <c r="H53" t="s">
        <v>0</v>
      </c>
      <c r="I53">
        <v>0</v>
      </c>
      <c r="J53">
        <v>360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114</v>
      </c>
      <c r="C54" t="s">
        <v>0</v>
      </c>
      <c r="D54" t="s">
        <v>115</v>
      </c>
      <c r="E54" t="s">
        <v>0</v>
      </c>
      <c r="F54" s="10">
        <f>TODAY()+348</f>
        <v>44549.348305810185</v>
      </c>
      <c r="G54" s="10">
        <f>TODAY()+408</f>
        <v>44609.348305810185</v>
      </c>
      <c r="H54" t="s">
        <v>0</v>
      </c>
      <c r="I54">
        <v>0</v>
      </c>
      <c r="J54">
        <v>360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9" t="s">
        <v>0</v>
      </c>
      <c r="B55" t="s">
        <v>116</v>
      </c>
      <c r="C55" t="s">
        <v>0</v>
      </c>
      <c r="D55" t="s">
        <v>117</v>
      </c>
      <c r="E55" t="s">
        <v>0</v>
      </c>
      <c r="F55" s="10">
        <f>TODAY()+348</f>
        <v>44549.348305810185</v>
      </c>
      <c r="G55" s="10">
        <f>TODAY()+408</f>
        <v>44609.348305810185</v>
      </c>
      <c r="H55" t="s">
        <v>0</v>
      </c>
      <c r="I55">
        <v>0</v>
      </c>
      <c r="J55">
        <v>360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118</v>
      </c>
      <c r="C56" t="s">
        <v>0</v>
      </c>
      <c r="D56" t="s">
        <v>119</v>
      </c>
      <c r="E56" t="s">
        <v>0</v>
      </c>
      <c r="F56" s="10">
        <f>TODAY()+348</f>
        <v>44549.34830582176</v>
      </c>
      <c r="G56" s="10">
        <f>TODAY()+408</f>
        <v>44609.34830582176</v>
      </c>
      <c r="H56" t="s">
        <v>0</v>
      </c>
      <c r="I56">
        <v>0</v>
      </c>
      <c r="J56">
        <v>360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120</v>
      </c>
      <c r="C57" t="s">
        <v>0</v>
      </c>
      <c r="D57" t="s">
        <v>121</v>
      </c>
      <c r="E57" t="s">
        <v>0</v>
      </c>
      <c r="F57" s="10">
        <f>TODAY()+348</f>
        <v>44549.34830582176</v>
      </c>
      <c r="G57" s="10">
        <f>TODAY()+408</f>
        <v>44609.34830582176</v>
      </c>
      <c r="H57" t="s">
        <v>0</v>
      </c>
      <c r="I57">
        <v>0</v>
      </c>
      <c r="J57">
        <v>360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122</v>
      </c>
      <c r="C58" t="s">
        <v>0</v>
      </c>
      <c r="D58" t="s">
        <v>123</v>
      </c>
      <c r="E58" t="s">
        <v>0</v>
      </c>
      <c r="F58" s="10">
        <f>TODAY()+348</f>
        <v>44549.34830582176</v>
      </c>
      <c r="G58" s="10">
        <f>TODAY()+408</f>
        <v>44609.34830582176</v>
      </c>
      <c r="H58" t="s">
        <v>0</v>
      </c>
      <c r="I58">
        <v>0</v>
      </c>
      <c r="J58">
        <v>360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124</v>
      </c>
      <c r="C59" t="s">
        <v>0</v>
      </c>
      <c r="D59" t="s">
        <v>125</v>
      </c>
      <c r="E59" t="s">
        <v>0</v>
      </c>
      <c r="F59" s="10">
        <f>TODAY()+348</f>
        <v>44549.34830583334</v>
      </c>
      <c r="G59" s="10">
        <f>TODAY()+408</f>
        <v>44609.34830583334</v>
      </c>
      <c r="H59" t="s">
        <v>0</v>
      </c>
      <c r="I59">
        <v>0</v>
      </c>
      <c r="J59">
        <v>360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126</v>
      </c>
      <c r="C60" t="s">
        <v>0</v>
      </c>
      <c r="D60" t="s">
        <v>127</v>
      </c>
      <c r="E60" t="s">
        <v>0</v>
      </c>
      <c r="F60" s="10">
        <f>TODAY()+348</f>
        <v>44549.34830583334</v>
      </c>
      <c r="G60" s="10">
        <f>TODAY()+408</f>
        <v>44609.34830583334</v>
      </c>
      <c r="H60" t="s">
        <v>0</v>
      </c>
      <c r="I60">
        <v>0</v>
      </c>
      <c r="J60">
        <v>360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128</v>
      </c>
      <c r="C61" t="s">
        <v>0</v>
      </c>
      <c r="D61" t="s">
        <v>129</v>
      </c>
      <c r="E61" t="s">
        <v>0</v>
      </c>
      <c r="F61" s="10">
        <f>TODAY()+348</f>
        <v>44549.34830583334</v>
      </c>
      <c r="G61" s="10">
        <f>TODAY()+408</f>
        <v>44609.34830583334</v>
      </c>
      <c r="H61" t="s">
        <v>0</v>
      </c>
      <c r="I61">
        <v>0</v>
      </c>
      <c r="J61">
        <v>360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130</v>
      </c>
      <c r="C62" t="s">
        <v>0</v>
      </c>
      <c r="D62" t="s">
        <v>131</v>
      </c>
      <c r="E62" t="s">
        <v>0</v>
      </c>
      <c r="F62" s="10">
        <f>TODAY()+348</f>
        <v>44549.34830583334</v>
      </c>
      <c r="G62" s="10">
        <f>TODAY()+408</f>
        <v>44609.34830583334</v>
      </c>
      <c r="H62" t="s">
        <v>0</v>
      </c>
      <c r="I62">
        <v>0</v>
      </c>
      <c r="J62">
        <v>360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9" t="s">
        <v>0</v>
      </c>
      <c r="B63" t="s">
        <v>132</v>
      </c>
      <c r="C63" t="s">
        <v>0</v>
      </c>
      <c r="D63" t="s">
        <v>133</v>
      </c>
      <c r="E63" t="s">
        <v>0</v>
      </c>
      <c r="F63" s="10">
        <f>TODAY()+379</f>
        <v>44580.348305844905</v>
      </c>
      <c r="G63" s="10">
        <f>TODAY()+441</f>
        <v>44642.348305844905</v>
      </c>
      <c r="H63" t="s">
        <v>0</v>
      </c>
      <c r="I63">
        <v>0</v>
      </c>
      <c r="J63">
        <v>360</v>
      </c>
      <c r="K63">
        <v>0</v>
      </c>
      <c r="L63">
        <v>0</v>
      </c>
      <c r="M63" t="s">
        <v>23</v>
      </c>
      <c r="N63" t="s">
        <v>24</v>
      </c>
      <c r="O63" t="s">
        <v>0</v>
      </c>
      <c r="P63">
        <v>0</v>
      </c>
      <c r="Q63">
        <v>0</v>
      </c>
    </row>
    <row r="64" spans="1:17" x14ac:dyDescent="0.25">
      <c r="A64" s="9" t="s">
        <v>0</v>
      </c>
      <c r="B64" t="s">
        <v>134</v>
      </c>
      <c r="C64" t="s">
        <v>0</v>
      </c>
      <c r="D64" t="s">
        <v>135</v>
      </c>
      <c r="E64" t="s">
        <v>0</v>
      </c>
      <c r="F64" s="10">
        <f>TODAY()+379</f>
        <v>44580.348305844905</v>
      </c>
      <c r="G64" s="10">
        <f>TODAY()+441</f>
        <v>44642.348305844905</v>
      </c>
      <c r="H64" t="s">
        <v>0</v>
      </c>
      <c r="I64">
        <v>0</v>
      </c>
      <c r="J64">
        <v>360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136</v>
      </c>
      <c r="C65" t="s">
        <v>0</v>
      </c>
      <c r="D65" t="s">
        <v>137</v>
      </c>
      <c r="E65" t="s">
        <v>0</v>
      </c>
      <c r="F65" s="10">
        <f>TODAY()+379</f>
        <v>44580.348305844905</v>
      </c>
      <c r="G65" s="10">
        <f>TODAY()+441</f>
        <v>44642.348305844905</v>
      </c>
      <c r="H65" t="s">
        <v>0</v>
      </c>
      <c r="I65">
        <v>0</v>
      </c>
      <c r="J65">
        <v>360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138</v>
      </c>
      <c r="C66" t="s">
        <v>0</v>
      </c>
      <c r="D66" t="s">
        <v>139</v>
      </c>
      <c r="E66" t="s">
        <v>0</v>
      </c>
      <c r="F66" s="10">
        <f>TODAY()+379</f>
        <v>44580.348305844905</v>
      </c>
      <c r="G66" s="10">
        <f>TODAY()+441</f>
        <v>44642.34830585648</v>
      </c>
      <c r="H66" t="s">
        <v>0</v>
      </c>
      <c r="I66">
        <v>0</v>
      </c>
      <c r="J66">
        <v>360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140</v>
      </c>
      <c r="C67" t="s">
        <v>0</v>
      </c>
      <c r="D67" t="s">
        <v>141</v>
      </c>
      <c r="E67" t="s">
        <v>0</v>
      </c>
      <c r="F67" s="10">
        <f>TODAY()+379</f>
        <v>44580.34830585648</v>
      </c>
      <c r="G67" s="10">
        <f>TODAY()+441</f>
        <v>44642.34830585648</v>
      </c>
      <c r="H67" t="s">
        <v>0</v>
      </c>
      <c r="I67">
        <v>0</v>
      </c>
      <c r="J67">
        <v>360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9" t="s">
        <v>0</v>
      </c>
      <c r="B68" t="s">
        <v>142</v>
      </c>
      <c r="C68" t="s">
        <v>0</v>
      </c>
      <c r="D68" t="s">
        <v>143</v>
      </c>
      <c r="E68" t="s">
        <v>0</v>
      </c>
      <c r="F68" s="10">
        <f>TODAY()+379</f>
        <v>44580.34830585648</v>
      </c>
      <c r="G68" s="10">
        <f>TODAY()+441</f>
        <v>44642.34830585648</v>
      </c>
      <c r="H68" t="s">
        <v>0</v>
      </c>
      <c r="I68">
        <v>0</v>
      </c>
      <c r="J68">
        <v>360</v>
      </c>
      <c r="K68">
        <v>0</v>
      </c>
      <c r="L68">
        <v>0</v>
      </c>
      <c r="M68" t="s">
        <v>23</v>
      </c>
      <c r="N68" t="s">
        <v>24</v>
      </c>
      <c r="O68" t="s">
        <v>0</v>
      </c>
      <c r="P68">
        <v>0</v>
      </c>
      <c r="Q68">
        <v>0</v>
      </c>
    </row>
    <row r="69" spans="1:17" x14ac:dyDescent="0.25">
      <c r="A69" s="9" t="s">
        <v>0</v>
      </c>
      <c r="B69" t="s">
        <v>144</v>
      </c>
      <c r="C69" t="s">
        <v>0</v>
      </c>
      <c r="D69" t="s">
        <v>42</v>
      </c>
      <c r="E69" t="s">
        <v>0</v>
      </c>
      <c r="F69" s="10">
        <f>TODAY()+379</f>
        <v>44580.34830585648</v>
      </c>
      <c r="G69" s="10">
        <f>TODAY()+441</f>
        <v>44642.34830585648</v>
      </c>
      <c r="H69" t="s">
        <v>0</v>
      </c>
      <c r="I69">
        <v>0</v>
      </c>
      <c r="J69">
        <v>360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6" t="s">
        <v>0</v>
      </c>
      <c r="B70" s="7" t="s">
        <v>145</v>
      </c>
      <c r="C70" s="7" t="s">
        <v>146</v>
      </c>
      <c r="D70" s="7"/>
      <c r="E70" s="7" t="s">
        <v>0</v>
      </c>
      <c r="F70" s="8">
        <f>TODAY()+440</f>
        <v>44641.34830586806</v>
      </c>
      <c r="G70" s="8">
        <f>TODAY()+502</f>
        <v>44703.34830586806</v>
      </c>
      <c r="H70" s="7" t="s">
        <v>0</v>
      </c>
      <c r="I70" s="7">
        <v>0</v>
      </c>
      <c r="J70" s="7">
        <v>360</v>
      </c>
      <c r="K70" s="7">
        <v>0</v>
      </c>
      <c r="L70" s="7">
        <v>0</v>
      </c>
      <c r="M70" s="7" t="s">
        <v>0</v>
      </c>
      <c r="N70" s="7" t="s">
        <v>0</v>
      </c>
      <c r="O70" s="7" t="s">
        <v>0</v>
      </c>
      <c r="P70" s="7">
        <v>0</v>
      </c>
      <c r="Q70" s="7">
        <v>0</v>
      </c>
    </row>
    <row r="71" spans="1:17" x14ac:dyDescent="0.25">
      <c r="A71" s="9" t="s">
        <v>0</v>
      </c>
      <c r="B71" t="s">
        <v>147</v>
      </c>
      <c r="C71" t="s">
        <v>0</v>
      </c>
      <c r="D71" t="s">
        <v>148</v>
      </c>
      <c r="E71" t="s">
        <v>0</v>
      </c>
      <c r="F71" s="10">
        <f>TODAY()+440</f>
        <v>44641.34830586806</v>
      </c>
      <c r="G71" s="10">
        <f>TODAY()+502</f>
        <v>44703.34830586806</v>
      </c>
      <c r="H71" t="s">
        <v>0</v>
      </c>
      <c r="I71">
        <v>0</v>
      </c>
      <c r="J71">
        <v>360</v>
      </c>
      <c r="K71">
        <v>0</v>
      </c>
      <c r="L71">
        <v>0</v>
      </c>
      <c r="M71" t="s">
        <v>23</v>
      </c>
      <c r="N71" t="s">
        <v>24</v>
      </c>
      <c r="O71" t="s">
        <v>0</v>
      </c>
      <c r="P71">
        <v>0</v>
      </c>
      <c r="Q71">
        <v>0</v>
      </c>
    </row>
    <row r="72" spans="1:17" x14ac:dyDescent="0.25">
      <c r="A72" s="9" t="s">
        <v>0</v>
      </c>
      <c r="B72" t="s">
        <v>149</v>
      </c>
      <c r="C72" t="s">
        <v>0</v>
      </c>
      <c r="D72" t="s">
        <v>150</v>
      </c>
      <c r="E72" t="s">
        <v>0</v>
      </c>
      <c r="F72" s="10">
        <f>TODAY()+440</f>
        <v>44641.34830586806</v>
      </c>
      <c r="G72" s="10">
        <f>TODAY()+502</f>
        <v>44703.34830586806</v>
      </c>
      <c r="H72" t="s">
        <v>0</v>
      </c>
      <c r="I72">
        <v>0</v>
      </c>
      <c r="J72">
        <v>360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151</v>
      </c>
      <c r="C73" t="s">
        <v>0</v>
      </c>
      <c r="D73" t="s">
        <v>152</v>
      </c>
      <c r="E73" t="s">
        <v>0</v>
      </c>
      <c r="F73" s="10">
        <f>TODAY()+440</f>
        <v>44641.34830586806</v>
      </c>
      <c r="G73" s="10">
        <f>TODAY()+502</f>
        <v>44703.34830586806</v>
      </c>
      <c r="H73" t="s">
        <v>0</v>
      </c>
      <c r="I73">
        <v>0</v>
      </c>
      <c r="J73">
        <v>360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153</v>
      </c>
      <c r="C74" t="s">
        <v>0</v>
      </c>
      <c r="D74" t="s">
        <v>154</v>
      </c>
      <c r="E74" t="s">
        <v>0</v>
      </c>
      <c r="F74" s="10">
        <f>TODAY()+440</f>
        <v>44641.34830586806</v>
      </c>
      <c r="G74" s="10">
        <f>TODAY()+502</f>
        <v>44703.34830586806</v>
      </c>
      <c r="H74" t="s">
        <v>0</v>
      </c>
      <c r="I74">
        <v>0</v>
      </c>
      <c r="J74">
        <v>360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155</v>
      </c>
      <c r="C75" t="s">
        <v>0</v>
      </c>
      <c r="D75" t="s">
        <v>156</v>
      </c>
      <c r="E75" t="s">
        <v>0</v>
      </c>
      <c r="F75" s="10">
        <f>TODAY()+440</f>
        <v>44641.34830586806</v>
      </c>
      <c r="G75" s="10">
        <f>TODAY()+502</f>
        <v>44703.34830586806</v>
      </c>
      <c r="H75" t="s">
        <v>0</v>
      </c>
      <c r="I75">
        <v>0</v>
      </c>
      <c r="J75">
        <v>360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9" t="s">
        <v>0</v>
      </c>
      <c r="B76" t="s">
        <v>157</v>
      </c>
      <c r="C76" t="s">
        <v>0</v>
      </c>
      <c r="D76" t="s">
        <v>158</v>
      </c>
      <c r="E76" t="s">
        <v>0</v>
      </c>
      <c r="F76" s="10">
        <f>TODAY()+440</f>
        <v>44641.34830587963</v>
      </c>
      <c r="G76" s="10">
        <f>TODAY()+502</f>
        <v>44703.34830587963</v>
      </c>
      <c r="H76" t="s">
        <v>0</v>
      </c>
      <c r="I76">
        <v>0</v>
      </c>
      <c r="J76">
        <v>360</v>
      </c>
      <c r="K76">
        <v>0</v>
      </c>
      <c r="L76">
        <v>0</v>
      </c>
      <c r="M76" t="s">
        <v>23</v>
      </c>
      <c r="N76" t="s">
        <v>24</v>
      </c>
      <c r="O76" t="s">
        <v>0</v>
      </c>
      <c r="P76">
        <v>0</v>
      </c>
      <c r="Q76">
        <v>0</v>
      </c>
    </row>
    <row r="77" spans="1:17" x14ac:dyDescent="0.25">
      <c r="A77" s="9" t="s">
        <v>0</v>
      </c>
      <c r="B77" t="s">
        <v>159</v>
      </c>
      <c r="C77" t="s">
        <v>0</v>
      </c>
      <c r="D77" t="s">
        <v>160</v>
      </c>
      <c r="E77" t="s">
        <v>0</v>
      </c>
      <c r="F77" s="10">
        <f>TODAY()+440</f>
        <v>44641.34830587963</v>
      </c>
      <c r="G77" s="10">
        <f>TODAY()+502</f>
        <v>44703.34830587963</v>
      </c>
      <c r="H77" t="s">
        <v>0</v>
      </c>
      <c r="I77">
        <v>0</v>
      </c>
      <c r="J77">
        <v>360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161</v>
      </c>
      <c r="C78" t="s">
        <v>0</v>
      </c>
      <c r="D78" t="s">
        <v>162</v>
      </c>
      <c r="E78" t="s">
        <v>0</v>
      </c>
      <c r="F78" s="10">
        <f>TODAY()+440</f>
        <v>44641.34830587963</v>
      </c>
      <c r="G78" s="10">
        <f>TODAY()+502</f>
        <v>44703.34830587963</v>
      </c>
      <c r="H78" t="s">
        <v>0</v>
      </c>
      <c r="I78">
        <v>0</v>
      </c>
      <c r="J78">
        <v>360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163</v>
      </c>
      <c r="C79" t="s">
        <v>0</v>
      </c>
      <c r="D79" t="s">
        <v>164</v>
      </c>
      <c r="E79" t="s">
        <v>0</v>
      </c>
      <c r="F79" s="10">
        <f>TODAY()+440</f>
        <v>44641.34830587963</v>
      </c>
      <c r="G79" s="10">
        <f>TODAY()+502</f>
        <v>44703.34830587963</v>
      </c>
      <c r="H79" t="s">
        <v>0</v>
      </c>
      <c r="I79">
        <v>0</v>
      </c>
      <c r="J79">
        <v>360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165</v>
      </c>
      <c r="C80" t="s">
        <v>0</v>
      </c>
      <c r="D80" t="s">
        <v>166</v>
      </c>
      <c r="E80" t="s">
        <v>0</v>
      </c>
      <c r="F80" s="10">
        <f>TODAY()+440</f>
        <v>44641.34830587963</v>
      </c>
      <c r="G80" s="10">
        <f>TODAY()+502</f>
        <v>44703.34830587963</v>
      </c>
      <c r="H80" t="s">
        <v>0</v>
      </c>
      <c r="I80">
        <v>0</v>
      </c>
      <c r="J80">
        <v>360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167</v>
      </c>
      <c r="C81" t="s">
        <v>0</v>
      </c>
      <c r="D81" t="s">
        <v>168</v>
      </c>
      <c r="E81" t="s">
        <v>0</v>
      </c>
      <c r="F81" s="10">
        <f>TODAY()+440</f>
        <v>44641.34830587963</v>
      </c>
      <c r="G81" s="10">
        <f>TODAY()+502</f>
        <v>44703.34830587963</v>
      </c>
      <c r="H81" t="s">
        <v>0</v>
      </c>
      <c r="I81">
        <v>0</v>
      </c>
      <c r="J81">
        <v>360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169</v>
      </c>
      <c r="C82" t="s">
        <v>0</v>
      </c>
      <c r="D82" t="s">
        <v>170</v>
      </c>
      <c r="E82" t="s">
        <v>0</v>
      </c>
      <c r="F82" s="10">
        <f>TODAY()+440</f>
        <v>44641.34830587963</v>
      </c>
      <c r="G82" s="10">
        <f>TODAY()+502</f>
        <v>44703.34830587963</v>
      </c>
      <c r="H82" t="s">
        <v>0</v>
      </c>
      <c r="I82">
        <v>0</v>
      </c>
      <c r="J82">
        <v>360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171</v>
      </c>
      <c r="C83" t="s">
        <v>0</v>
      </c>
      <c r="D83" t="s">
        <v>172</v>
      </c>
      <c r="E83" t="s">
        <v>0</v>
      </c>
      <c r="F83" s="10">
        <f>TODAY()+440</f>
        <v>44641.34830587963</v>
      </c>
      <c r="G83" s="10">
        <f>TODAY()+502</f>
        <v>44703.3483058912</v>
      </c>
      <c r="H83" t="s">
        <v>0</v>
      </c>
      <c r="I83">
        <v>0</v>
      </c>
      <c r="J83">
        <v>360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173</v>
      </c>
      <c r="C84" t="s">
        <v>0</v>
      </c>
      <c r="D84" t="s">
        <v>174</v>
      </c>
      <c r="E84" t="s">
        <v>0</v>
      </c>
      <c r="F84" s="10">
        <f>TODAY()+440</f>
        <v>44641.3483058912</v>
      </c>
      <c r="G84" s="10">
        <f>TODAY()+502</f>
        <v>44703.3483058912</v>
      </c>
      <c r="H84" t="s">
        <v>0</v>
      </c>
      <c r="I84">
        <v>0</v>
      </c>
      <c r="J84">
        <v>360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175</v>
      </c>
      <c r="C85" t="s">
        <v>0</v>
      </c>
      <c r="D85" t="s">
        <v>176</v>
      </c>
      <c r="E85" t="s">
        <v>0</v>
      </c>
      <c r="F85" s="10">
        <f>TODAY()+440</f>
        <v>44641.3483058912</v>
      </c>
      <c r="G85" s="10">
        <f>TODAY()+502</f>
        <v>44703.3483058912</v>
      </c>
      <c r="H85" t="s">
        <v>0</v>
      </c>
      <c r="I85">
        <v>0</v>
      </c>
      <c r="J85">
        <v>360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177</v>
      </c>
      <c r="C86" t="s">
        <v>0</v>
      </c>
      <c r="D86" t="s">
        <v>178</v>
      </c>
      <c r="E86" t="s">
        <v>0</v>
      </c>
      <c r="F86" s="10">
        <f>TODAY()+440</f>
        <v>44641.3483058912</v>
      </c>
      <c r="G86" s="10">
        <f>TODAY()+502</f>
        <v>44703.3483058912</v>
      </c>
      <c r="H86" t="s">
        <v>0</v>
      </c>
      <c r="I86">
        <v>0</v>
      </c>
      <c r="J86">
        <v>360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9" t="s">
        <v>0</v>
      </c>
      <c r="B87" t="s">
        <v>179</v>
      </c>
      <c r="C87" t="s">
        <v>0</v>
      </c>
      <c r="D87" t="s">
        <v>178</v>
      </c>
      <c r="E87" t="s">
        <v>0</v>
      </c>
      <c r="F87" s="10">
        <f>TODAY()+440</f>
        <v>44641.3483058912</v>
      </c>
      <c r="G87" s="10">
        <f>TODAY()+502</f>
        <v>44703.3483058912</v>
      </c>
      <c r="H87" t="s">
        <v>0</v>
      </c>
      <c r="I87">
        <v>0</v>
      </c>
      <c r="J87">
        <v>360</v>
      </c>
      <c r="K87">
        <v>0</v>
      </c>
      <c r="L87">
        <v>0</v>
      </c>
      <c r="M87" t="s">
        <v>23</v>
      </c>
      <c r="N87" t="s">
        <v>24</v>
      </c>
      <c r="O87" t="s">
        <v>0</v>
      </c>
      <c r="P87">
        <v>0</v>
      </c>
      <c r="Q87">
        <v>0</v>
      </c>
    </row>
    <row r="88" spans="1:17" x14ac:dyDescent="0.25">
      <c r="A88" s="9" t="s">
        <v>0</v>
      </c>
      <c r="B88" t="s">
        <v>180</v>
      </c>
      <c r="C88" t="s">
        <v>0</v>
      </c>
      <c r="D88" t="s">
        <v>42</v>
      </c>
      <c r="E88" t="s">
        <v>0</v>
      </c>
      <c r="F88" s="10">
        <f>TODAY()+440</f>
        <v>44641.3483058912</v>
      </c>
      <c r="G88" s="10">
        <f>TODAY()+502</f>
        <v>44703.3483058912</v>
      </c>
      <c r="H88" t="s">
        <v>0</v>
      </c>
      <c r="I88">
        <v>0</v>
      </c>
      <c r="J88">
        <v>360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6" t="s">
        <v>0</v>
      </c>
      <c r="B89" s="7" t="s">
        <v>181</v>
      </c>
      <c r="C89" s="7" t="s">
        <v>182</v>
      </c>
      <c r="D89" s="7"/>
      <c r="E89" s="7" t="s">
        <v>0</v>
      </c>
      <c r="F89" s="8">
        <f>TODAY()+474</f>
        <v>44675.34830590278</v>
      </c>
      <c r="G89" s="8">
        <f>TODAY()+534</f>
        <v>44735.34830590278</v>
      </c>
      <c r="H89" s="7" t="s">
        <v>0</v>
      </c>
      <c r="I89" s="7">
        <v>0</v>
      </c>
      <c r="J89" s="7">
        <v>360</v>
      </c>
      <c r="K89" s="7">
        <v>0</v>
      </c>
      <c r="L89" s="7">
        <v>0</v>
      </c>
      <c r="M89" s="7" t="s">
        <v>0</v>
      </c>
      <c r="N89" s="7" t="s">
        <v>0</v>
      </c>
      <c r="O89" s="7" t="s">
        <v>0</v>
      </c>
      <c r="P89" s="7">
        <v>0</v>
      </c>
      <c r="Q89" s="7">
        <v>0</v>
      </c>
    </row>
    <row r="90" spans="1:17" x14ac:dyDescent="0.25">
      <c r="A90" s="9" t="s">
        <v>0</v>
      </c>
      <c r="B90" t="s">
        <v>183</v>
      </c>
      <c r="C90" t="s">
        <v>0</v>
      </c>
      <c r="D90" t="s">
        <v>184</v>
      </c>
      <c r="E90" t="s">
        <v>0</v>
      </c>
      <c r="F90" s="10">
        <f>TODAY()+474</f>
        <v>44675.34830590278</v>
      </c>
      <c r="G90" s="10">
        <f>TODAY()+534</f>
        <v>44735.34830590278</v>
      </c>
      <c r="H90" t="s">
        <v>0</v>
      </c>
      <c r="I90">
        <v>0</v>
      </c>
      <c r="J90">
        <v>360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9" t="s">
        <v>0</v>
      </c>
      <c r="B91" t="s">
        <v>185</v>
      </c>
      <c r="C91" t="s">
        <v>0</v>
      </c>
      <c r="D91" t="s">
        <v>186</v>
      </c>
      <c r="E91" t="s">
        <v>0</v>
      </c>
      <c r="F91" s="10">
        <f>TODAY()+474</f>
        <v>44675.34830590278</v>
      </c>
      <c r="G91" s="10">
        <f>TODAY()+534</f>
        <v>44735.34830590278</v>
      </c>
      <c r="H91" t="s">
        <v>0</v>
      </c>
      <c r="I91">
        <v>0</v>
      </c>
      <c r="J91">
        <v>360</v>
      </c>
      <c r="K91">
        <v>0</v>
      </c>
      <c r="L91">
        <v>0</v>
      </c>
      <c r="M91" t="s">
        <v>23</v>
      </c>
      <c r="N91" t="s">
        <v>24</v>
      </c>
      <c r="O91" t="s">
        <v>0</v>
      </c>
      <c r="P91">
        <v>0</v>
      </c>
      <c r="Q91">
        <v>0</v>
      </c>
    </row>
    <row r="92" spans="1:17" x14ac:dyDescent="0.25">
      <c r="A92" s="9" t="s">
        <v>0</v>
      </c>
      <c r="B92" t="s">
        <v>187</v>
      </c>
      <c r="C92" t="s">
        <v>0</v>
      </c>
      <c r="D92" t="s">
        <v>188</v>
      </c>
      <c r="E92" t="s">
        <v>0</v>
      </c>
      <c r="F92" s="10">
        <f>TODAY()+474</f>
        <v>44675.34830590278</v>
      </c>
      <c r="G92" s="10">
        <f>TODAY()+534</f>
        <v>44735.34830590278</v>
      </c>
      <c r="H92" t="s">
        <v>0</v>
      </c>
      <c r="I92">
        <v>0</v>
      </c>
      <c r="J92">
        <v>360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189</v>
      </c>
      <c r="C93" t="s">
        <v>0</v>
      </c>
      <c r="D93" t="s">
        <v>190</v>
      </c>
      <c r="E93" t="s">
        <v>0</v>
      </c>
      <c r="F93" s="10">
        <f>TODAY()+474</f>
        <v>44675.34830590278</v>
      </c>
      <c r="G93" s="10">
        <f>TODAY()+534</f>
        <v>44735.34830590278</v>
      </c>
      <c r="H93" t="s">
        <v>0</v>
      </c>
      <c r="I93">
        <v>0</v>
      </c>
      <c r="J93">
        <v>360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191</v>
      </c>
      <c r="C94" t="s">
        <v>0</v>
      </c>
      <c r="D94" t="s">
        <v>192</v>
      </c>
      <c r="E94" t="s">
        <v>0</v>
      </c>
      <c r="F94" s="10">
        <f>TODAY()+474</f>
        <v>44675.34830590278</v>
      </c>
      <c r="G94" s="10">
        <f>TODAY()+534</f>
        <v>44735.34830590278</v>
      </c>
      <c r="H94" t="s">
        <v>0</v>
      </c>
      <c r="I94">
        <v>0</v>
      </c>
      <c r="J94">
        <v>360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9" t="s">
        <v>0</v>
      </c>
      <c r="B95" t="s">
        <v>193</v>
      </c>
      <c r="C95" t="s">
        <v>0</v>
      </c>
      <c r="D95" t="s">
        <v>194</v>
      </c>
      <c r="E95" t="s">
        <v>0</v>
      </c>
      <c r="F95" s="10">
        <f>TODAY()+474</f>
        <v>44675.34830590278</v>
      </c>
      <c r="G95" s="10">
        <f>TODAY()+534</f>
        <v>44735.34830590278</v>
      </c>
      <c r="H95" t="s">
        <v>0</v>
      </c>
      <c r="I95">
        <v>0</v>
      </c>
      <c r="J95">
        <v>360</v>
      </c>
      <c r="K95">
        <v>0</v>
      </c>
      <c r="L95">
        <v>0</v>
      </c>
      <c r="M95" t="s">
        <v>23</v>
      </c>
      <c r="N95" t="s">
        <v>24</v>
      </c>
      <c r="O95" t="s">
        <v>0</v>
      </c>
      <c r="P95">
        <v>0</v>
      </c>
      <c r="Q95">
        <v>0</v>
      </c>
    </row>
    <row r="96" spans="1:17" x14ac:dyDescent="0.25">
      <c r="A96" s="9" t="s">
        <v>0</v>
      </c>
      <c r="B96" t="s">
        <v>195</v>
      </c>
      <c r="C96" t="s">
        <v>0</v>
      </c>
      <c r="D96" t="s">
        <v>42</v>
      </c>
      <c r="E96" t="s">
        <v>0</v>
      </c>
      <c r="F96" s="10">
        <f>TODAY()+474</f>
        <v>44675.34830590278</v>
      </c>
      <c r="G96" s="10">
        <f>TODAY()+534</f>
        <v>44735.34830591435</v>
      </c>
      <c r="H96" t="s">
        <v>0</v>
      </c>
      <c r="I96">
        <v>0</v>
      </c>
      <c r="J96">
        <v>360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6" t="s">
        <v>0</v>
      </c>
      <c r="B97" s="7" t="s">
        <v>196</v>
      </c>
      <c r="C97" s="7" t="s">
        <v>197</v>
      </c>
      <c r="D97" s="7"/>
      <c r="E97" s="7" t="s">
        <v>0</v>
      </c>
      <c r="F97" s="8">
        <f>TODAY()+502</f>
        <v>44703.34830591435</v>
      </c>
      <c r="G97" s="8">
        <f>TODAY()+562</f>
        <v>44763.34830591435</v>
      </c>
      <c r="H97" s="7" t="s">
        <v>0</v>
      </c>
      <c r="I97" s="7">
        <v>0</v>
      </c>
      <c r="J97" s="7">
        <v>360</v>
      </c>
      <c r="K97" s="7">
        <v>0</v>
      </c>
      <c r="L97" s="7">
        <v>0</v>
      </c>
      <c r="M97" s="7" t="s">
        <v>0</v>
      </c>
      <c r="N97" s="7" t="s">
        <v>0</v>
      </c>
      <c r="O97" s="7" t="s">
        <v>0</v>
      </c>
      <c r="P97" s="7">
        <v>0</v>
      </c>
      <c r="Q97" s="7">
        <v>0</v>
      </c>
    </row>
    <row r="98" spans="1:17" x14ac:dyDescent="0.25">
      <c r="A98" s="9" t="s">
        <v>0</v>
      </c>
      <c r="B98" t="s">
        <v>198</v>
      </c>
      <c r="C98" t="s">
        <v>0</v>
      </c>
      <c r="D98" t="s">
        <v>199</v>
      </c>
      <c r="E98" t="s">
        <v>0</v>
      </c>
      <c r="F98" s="10">
        <f>TODAY()+502</f>
        <v>44703.34830591435</v>
      </c>
      <c r="G98" s="10">
        <f>TODAY()+562</f>
        <v>44763.34830591435</v>
      </c>
      <c r="H98" t="s">
        <v>0</v>
      </c>
      <c r="I98">
        <v>0</v>
      </c>
      <c r="J98">
        <v>360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200</v>
      </c>
      <c r="C99" t="s">
        <v>0</v>
      </c>
      <c r="D99" t="s">
        <v>201</v>
      </c>
      <c r="E99" t="s">
        <v>0</v>
      </c>
      <c r="F99" s="10">
        <f>TODAY()+502</f>
        <v>44703.34830592593</v>
      </c>
      <c r="G99" s="10">
        <f>TODAY()+562</f>
        <v>44763.34830592593</v>
      </c>
      <c r="H99" t="s">
        <v>0</v>
      </c>
      <c r="I99">
        <v>0</v>
      </c>
      <c r="J99">
        <v>360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202</v>
      </c>
      <c r="C100" t="s">
        <v>0</v>
      </c>
      <c r="D100" t="s">
        <v>203</v>
      </c>
      <c r="E100" t="s">
        <v>0</v>
      </c>
      <c r="F100" s="10">
        <f>TODAY()+502</f>
        <v>44703.34830592593</v>
      </c>
      <c r="G100" s="10">
        <f>TODAY()+562</f>
        <v>44763.34830592593</v>
      </c>
      <c r="H100" t="s">
        <v>0</v>
      </c>
      <c r="I100">
        <v>0</v>
      </c>
      <c r="J100">
        <v>360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9" t="s">
        <v>0</v>
      </c>
      <c r="B101" t="s">
        <v>204</v>
      </c>
      <c r="C101" t="s">
        <v>0</v>
      </c>
      <c r="D101" t="s">
        <v>205</v>
      </c>
      <c r="E101" t="s">
        <v>0</v>
      </c>
      <c r="F101" s="10">
        <f>TODAY()+502</f>
        <v>44703.34830592593</v>
      </c>
      <c r="G101" s="10">
        <f>TODAY()+562</f>
        <v>44763.34830592593</v>
      </c>
      <c r="H101" t="s">
        <v>0</v>
      </c>
      <c r="I101">
        <v>0</v>
      </c>
      <c r="J101">
        <v>360</v>
      </c>
      <c r="K101">
        <v>0</v>
      </c>
      <c r="L101">
        <v>0</v>
      </c>
      <c r="M101" t="s">
        <v>23</v>
      </c>
      <c r="N101" t="s">
        <v>24</v>
      </c>
      <c r="O101" t="s">
        <v>0</v>
      </c>
      <c r="P101">
        <v>0</v>
      </c>
      <c r="Q101">
        <v>0</v>
      </c>
    </row>
    <row r="102" spans="1:17" x14ac:dyDescent="0.25">
      <c r="A102" s="9" t="s">
        <v>0</v>
      </c>
      <c r="B102" t="s">
        <v>206</v>
      </c>
      <c r="C102" t="s">
        <v>0</v>
      </c>
      <c r="D102" t="s">
        <v>207</v>
      </c>
      <c r="E102" t="s">
        <v>0</v>
      </c>
      <c r="F102" s="10">
        <f>TODAY()+502</f>
        <v>44703.34830592593</v>
      </c>
      <c r="G102" s="10">
        <f>TODAY()+562</f>
        <v>44763.34830592593</v>
      </c>
      <c r="H102" t="s">
        <v>0</v>
      </c>
      <c r="I102">
        <v>0</v>
      </c>
      <c r="J102">
        <v>360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208</v>
      </c>
      <c r="C103" t="s">
        <v>0</v>
      </c>
      <c r="D103" t="s">
        <v>209</v>
      </c>
      <c r="E103" t="s">
        <v>0</v>
      </c>
      <c r="F103" s="10">
        <f>TODAY()+502</f>
        <v>44703.34830592593</v>
      </c>
      <c r="G103" s="10">
        <f>TODAY()+562</f>
        <v>44763.34830592593</v>
      </c>
      <c r="H103" t="s">
        <v>0</v>
      </c>
      <c r="I103">
        <v>0</v>
      </c>
      <c r="J103">
        <v>360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210</v>
      </c>
      <c r="C104" t="s">
        <v>0</v>
      </c>
      <c r="D104" t="s">
        <v>211</v>
      </c>
      <c r="E104" t="s">
        <v>0</v>
      </c>
      <c r="F104" s="10">
        <f>TODAY()+502</f>
        <v>44703.34830592593</v>
      </c>
      <c r="G104" s="10">
        <f>TODAY()+562</f>
        <v>44763.34830592593</v>
      </c>
      <c r="H104" t="s">
        <v>0</v>
      </c>
      <c r="I104">
        <v>0</v>
      </c>
      <c r="J104">
        <v>360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212</v>
      </c>
      <c r="C105" t="s">
        <v>0</v>
      </c>
      <c r="D105" t="s">
        <v>213</v>
      </c>
      <c r="E105" t="s">
        <v>0</v>
      </c>
      <c r="F105" s="10">
        <f>TODAY()+502</f>
        <v>44703.34830592593</v>
      </c>
      <c r="G105" s="10">
        <f>TODAY()+562</f>
        <v>44763.34830592593</v>
      </c>
      <c r="H105" t="s">
        <v>0</v>
      </c>
      <c r="I105">
        <v>0</v>
      </c>
      <c r="J105">
        <v>360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9" t="s">
        <v>0</v>
      </c>
      <c r="B106" t="s">
        <v>214</v>
      </c>
      <c r="C106" t="s">
        <v>0</v>
      </c>
      <c r="D106" t="s">
        <v>215</v>
      </c>
      <c r="E106" t="s">
        <v>0</v>
      </c>
      <c r="F106" s="10">
        <f>TODAY()+502</f>
        <v>44703.34830592593</v>
      </c>
      <c r="G106" s="10">
        <f>TODAY()+562</f>
        <v>44763.34830592593</v>
      </c>
      <c r="H106" t="s">
        <v>0</v>
      </c>
      <c r="I106">
        <v>0</v>
      </c>
      <c r="J106">
        <v>360</v>
      </c>
      <c r="K106">
        <v>0</v>
      </c>
      <c r="L106">
        <v>0</v>
      </c>
      <c r="M106" t="s">
        <v>23</v>
      </c>
      <c r="N106" t="s">
        <v>24</v>
      </c>
      <c r="O106" t="s">
        <v>0</v>
      </c>
      <c r="P106">
        <v>0</v>
      </c>
      <c r="Q106">
        <v>0</v>
      </c>
    </row>
    <row r="107" spans="1:17" x14ac:dyDescent="0.25">
      <c r="A107" s="9" t="s">
        <v>0</v>
      </c>
      <c r="B107" t="s">
        <v>216</v>
      </c>
      <c r="C107" t="s">
        <v>0</v>
      </c>
      <c r="D107" t="s">
        <v>217</v>
      </c>
      <c r="E107" t="s">
        <v>0</v>
      </c>
      <c r="F107" s="10">
        <f>TODAY()+502</f>
        <v>44703.34830592593</v>
      </c>
      <c r="G107" s="10">
        <f>TODAY()+562</f>
        <v>44763.34830592593</v>
      </c>
      <c r="H107" t="s">
        <v>0</v>
      </c>
      <c r="I107">
        <v>0</v>
      </c>
      <c r="J107">
        <v>360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218</v>
      </c>
      <c r="C108" t="s">
        <v>0</v>
      </c>
      <c r="D108" t="s">
        <v>219</v>
      </c>
      <c r="E108" t="s">
        <v>0</v>
      </c>
      <c r="F108" s="10">
        <f>TODAY()+502</f>
        <v>44703.34830592593</v>
      </c>
      <c r="G108" s="10">
        <f>TODAY()+562</f>
        <v>44763.34830592593</v>
      </c>
      <c r="H108" t="s">
        <v>0</v>
      </c>
      <c r="I108">
        <v>0</v>
      </c>
      <c r="J108">
        <v>360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220</v>
      </c>
      <c r="C109" t="s">
        <v>0</v>
      </c>
      <c r="D109" t="s">
        <v>42</v>
      </c>
      <c r="E109" t="s">
        <v>0</v>
      </c>
      <c r="F109" s="10">
        <f>TODAY()+502</f>
        <v>44703.34830592593</v>
      </c>
      <c r="G109" s="10">
        <f>TODAY()+562</f>
        <v>44763.34830592593</v>
      </c>
      <c r="H109" t="s">
        <v>0</v>
      </c>
      <c r="I109">
        <v>0</v>
      </c>
      <c r="J109">
        <v>360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6" t="s">
        <v>0</v>
      </c>
      <c r="B110" s="7" t="s">
        <v>221</v>
      </c>
      <c r="C110" s="7" t="s">
        <v>222</v>
      </c>
      <c r="D110" s="7"/>
      <c r="E110" s="7" t="s">
        <v>0</v>
      </c>
      <c r="F110" s="8">
        <f>TODAY()+531</f>
        <v>44732.34830592593</v>
      </c>
      <c r="G110" s="8">
        <f>TODAY()+593</f>
        <v>44794.34830592593</v>
      </c>
      <c r="H110" s="7" t="s">
        <v>0</v>
      </c>
      <c r="I110" s="7">
        <v>0</v>
      </c>
      <c r="J110" s="7">
        <v>360</v>
      </c>
      <c r="K110" s="7">
        <v>0</v>
      </c>
      <c r="L110" s="7">
        <v>0</v>
      </c>
      <c r="M110" s="7" t="s">
        <v>0</v>
      </c>
      <c r="N110" s="7" t="s">
        <v>0</v>
      </c>
      <c r="O110" s="7" t="s">
        <v>0</v>
      </c>
      <c r="P110" s="7">
        <v>0</v>
      </c>
      <c r="Q110" s="7">
        <v>0</v>
      </c>
    </row>
    <row r="111" spans="1:17" x14ac:dyDescent="0.25">
      <c r="A111" s="9" t="s">
        <v>0</v>
      </c>
      <c r="B111" t="s">
        <v>223</v>
      </c>
      <c r="C111" t="s">
        <v>0</v>
      </c>
      <c r="D111" t="s">
        <v>224</v>
      </c>
      <c r="E111" t="s">
        <v>0</v>
      </c>
      <c r="F111" s="10">
        <f>TODAY()+531</f>
        <v>44732.3483059375</v>
      </c>
      <c r="G111" s="10">
        <f>TODAY()+593</f>
        <v>44794.3483059375</v>
      </c>
      <c r="H111" t="s">
        <v>0</v>
      </c>
      <c r="I111">
        <v>0</v>
      </c>
      <c r="J111">
        <v>360</v>
      </c>
      <c r="K111">
        <v>0</v>
      </c>
      <c r="L111">
        <v>0</v>
      </c>
      <c r="M111" t="s">
        <v>23</v>
      </c>
      <c r="N111" t="s">
        <v>24</v>
      </c>
      <c r="O111" t="s">
        <v>0</v>
      </c>
      <c r="P111">
        <v>0</v>
      </c>
      <c r="Q111">
        <v>0</v>
      </c>
    </row>
    <row r="112" spans="1:17" x14ac:dyDescent="0.25">
      <c r="A112" s="9" t="s">
        <v>0</v>
      </c>
      <c r="B112" t="s">
        <v>225</v>
      </c>
      <c r="C112" t="s">
        <v>0</v>
      </c>
      <c r="D112" t="s">
        <v>226</v>
      </c>
      <c r="E112" t="s">
        <v>0</v>
      </c>
      <c r="F112" s="10">
        <f>TODAY()+531</f>
        <v>44732.3483059375</v>
      </c>
      <c r="G112" s="10">
        <f>TODAY()+593</f>
        <v>44794.3483059375</v>
      </c>
      <c r="H112" t="s">
        <v>0</v>
      </c>
      <c r="I112">
        <v>0</v>
      </c>
      <c r="J112">
        <v>360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227</v>
      </c>
      <c r="C113" t="s">
        <v>0</v>
      </c>
      <c r="D113" t="s">
        <v>228</v>
      </c>
      <c r="E113" t="s">
        <v>0</v>
      </c>
      <c r="F113" s="10">
        <f>TODAY()+531</f>
        <v>44732.3483059375</v>
      </c>
      <c r="G113" s="10">
        <f>TODAY()+593</f>
        <v>44794.3483059375</v>
      </c>
      <c r="H113" t="s">
        <v>0</v>
      </c>
      <c r="I113">
        <v>0</v>
      </c>
      <c r="J113">
        <v>360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9" t="s">
        <v>0</v>
      </c>
      <c r="B114" t="s">
        <v>229</v>
      </c>
      <c r="C114" t="s">
        <v>0</v>
      </c>
      <c r="D114" t="s">
        <v>230</v>
      </c>
      <c r="E114" t="s">
        <v>0</v>
      </c>
      <c r="F114" s="10">
        <f>TODAY()+531</f>
        <v>44732.3483059375</v>
      </c>
      <c r="G114" s="10">
        <f>TODAY()+593</f>
        <v>44794.348305949075</v>
      </c>
      <c r="H114" t="s">
        <v>0</v>
      </c>
      <c r="I114">
        <v>0</v>
      </c>
      <c r="J114">
        <v>360</v>
      </c>
      <c r="K114">
        <v>0</v>
      </c>
      <c r="L114">
        <v>0</v>
      </c>
      <c r="M114" t="s">
        <v>23</v>
      </c>
      <c r="N114" t="s">
        <v>24</v>
      </c>
      <c r="O114" t="s">
        <v>0</v>
      </c>
      <c r="P114">
        <v>0</v>
      </c>
      <c r="Q114">
        <v>0</v>
      </c>
    </row>
    <row r="115" spans="1:17" x14ac:dyDescent="0.25">
      <c r="A115" s="9" t="s">
        <v>0</v>
      </c>
      <c r="B115" t="s">
        <v>231</v>
      </c>
      <c r="C115" t="s">
        <v>0</v>
      </c>
      <c r="D115" t="s">
        <v>232</v>
      </c>
      <c r="E115" t="s">
        <v>0</v>
      </c>
      <c r="F115" s="10">
        <f>TODAY()+531</f>
        <v>44732.348305949075</v>
      </c>
      <c r="G115" s="10">
        <f>TODAY()+593</f>
        <v>44794.348305949075</v>
      </c>
      <c r="H115" t="s">
        <v>0</v>
      </c>
      <c r="I115">
        <v>0</v>
      </c>
      <c r="J115">
        <v>360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9" t="s">
        <v>0</v>
      </c>
      <c r="B116" t="s">
        <v>233</v>
      </c>
      <c r="C116" t="s">
        <v>0</v>
      </c>
      <c r="D116" t="s">
        <v>234</v>
      </c>
      <c r="E116" t="s">
        <v>0</v>
      </c>
      <c r="F116" s="10">
        <f>TODAY()+531</f>
        <v>44732.348305949075</v>
      </c>
      <c r="G116" s="10">
        <f>TODAY()+593</f>
        <v>44794.348305949075</v>
      </c>
      <c r="H116" t="s">
        <v>0</v>
      </c>
      <c r="I116">
        <v>0</v>
      </c>
      <c r="J116">
        <v>360</v>
      </c>
      <c r="K116">
        <v>0</v>
      </c>
      <c r="L116">
        <v>0</v>
      </c>
      <c r="M116" t="s">
        <v>23</v>
      </c>
      <c r="N116" t="s">
        <v>24</v>
      </c>
      <c r="O116" t="s">
        <v>0</v>
      </c>
      <c r="P116">
        <v>0</v>
      </c>
      <c r="Q116">
        <v>0</v>
      </c>
    </row>
    <row r="117" spans="1:17" x14ac:dyDescent="0.25">
      <c r="A117" s="9" t="s">
        <v>0</v>
      </c>
      <c r="B117" t="s">
        <v>235</v>
      </c>
      <c r="C117" t="s">
        <v>0</v>
      </c>
      <c r="D117" t="s">
        <v>236</v>
      </c>
      <c r="E117" t="s">
        <v>0</v>
      </c>
      <c r="F117" s="10">
        <f>TODAY()+531</f>
        <v>44732.348305949075</v>
      </c>
      <c r="G117" s="10">
        <f>TODAY()+593</f>
        <v>44794.348305949075</v>
      </c>
      <c r="H117" t="s">
        <v>0</v>
      </c>
      <c r="I117">
        <v>0</v>
      </c>
      <c r="J117">
        <v>360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9" t="s">
        <v>0</v>
      </c>
      <c r="B118" t="s">
        <v>237</v>
      </c>
      <c r="C118" t="s">
        <v>0</v>
      </c>
      <c r="D118" t="s">
        <v>238</v>
      </c>
      <c r="E118" t="s">
        <v>0</v>
      </c>
      <c r="F118" s="10">
        <f>TODAY()+531</f>
        <v>44732.348305949075</v>
      </c>
      <c r="G118" s="10">
        <f>TODAY()+593</f>
        <v>44794.348305949075</v>
      </c>
      <c r="H118" t="s">
        <v>0</v>
      </c>
      <c r="I118">
        <v>0</v>
      </c>
      <c r="J118">
        <v>360</v>
      </c>
      <c r="K118">
        <v>0</v>
      </c>
      <c r="L118">
        <v>0</v>
      </c>
      <c r="M118" t="s">
        <v>23</v>
      </c>
      <c r="N118" t="s">
        <v>24</v>
      </c>
      <c r="O118" t="s">
        <v>0</v>
      </c>
      <c r="P118">
        <v>0</v>
      </c>
      <c r="Q118">
        <v>0</v>
      </c>
    </row>
    <row r="119" spans="1:17" x14ac:dyDescent="0.25">
      <c r="A119" s="9" t="s">
        <v>0</v>
      </c>
      <c r="B119" t="s">
        <v>239</v>
      </c>
      <c r="C119" t="s">
        <v>0</v>
      </c>
      <c r="D119" t="s">
        <v>240</v>
      </c>
      <c r="E119" t="s">
        <v>0</v>
      </c>
      <c r="F119" s="10">
        <f>TODAY()+531</f>
        <v>44732.348305949075</v>
      </c>
      <c r="G119" s="10">
        <f>TODAY()+593</f>
        <v>44794.348305949075</v>
      </c>
      <c r="H119" t="s">
        <v>0</v>
      </c>
      <c r="I119">
        <v>0</v>
      </c>
      <c r="J119">
        <v>360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241</v>
      </c>
      <c r="C120" t="s">
        <v>0</v>
      </c>
      <c r="D120" t="s">
        <v>242</v>
      </c>
      <c r="E120" t="s">
        <v>0</v>
      </c>
      <c r="F120" s="10">
        <f>TODAY()+531</f>
        <v>44732.348305949075</v>
      </c>
      <c r="G120" s="10">
        <f>TODAY()+593</f>
        <v>44794.348305949075</v>
      </c>
      <c r="H120" t="s">
        <v>0</v>
      </c>
      <c r="I120">
        <v>0</v>
      </c>
      <c r="J120">
        <v>360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9" t="s">
        <v>0</v>
      </c>
      <c r="B121" t="s">
        <v>243</v>
      </c>
      <c r="C121" t="s">
        <v>0</v>
      </c>
      <c r="D121" t="s">
        <v>244</v>
      </c>
      <c r="E121" t="s">
        <v>0</v>
      </c>
      <c r="F121" s="10">
        <f>TODAY()+531</f>
        <v>44732.34830596065</v>
      </c>
      <c r="G121" s="10">
        <f>TODAY()+593</f>
        <v>44794.34830596065</v>
      </c>
      <c r="H121" t="s">
        <v>0</v>
      </c>
      <c r="I121">
        <v>0</v>
      </c>
      <c r="J121">
        <v>360</v>
      </c>
      <c r="K121">
        <v>0</v>
      </c>
      <c r="L121">
        <v>0</v>
      </c>
      <c r="M121" t="s">
        <v>23</v>
      </c>
      <c r="N121" t="s">
        <v>24</v>
      </c>
      <c r="O121" t="s">
        <v>0</v>
      </c>
      <c r="P121">
        <v>0</v>
      </c>
      <c r="Q121">
        <v>0</v>
      </c>
    </row>
    <row r="122" spans="1:17" x14ac:dyDescent="0.25">
      <c r="A122" s="9" t="s">
        <v>0</v>
      </c>
      <c r="B122" t="s">
        <v>245</v>
      </c>
      <c r="C122" t="s">
        <v>0</v>
      </c>
      <c r="D122" t="s">
        <v>246</v>
      </c>
      <c r="E122" t="s">
        <v>0</v>
      </c>
      <c r="F122" s="10">
        <f>TODAY()+531</f>
        <v>44732.34830596065</v>
      </c>
      <c r="G122" s="10">
        <f>TODAY()+593</f>
        <v>44794.34830596065</v>
      </c>
      <c r="H122" t="s">
        <v>0</v>
      </c>
      <c r="I122">
        <v>0</v>
      </c>
      <c r="J122">
        <v>360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247</v>
      </c>
      <c r="C123" t="s">
        <v>0</v>
      </c>
      <c r="D123" t="s">
        <v>248</v>
      </c>
      <c r="E123" t="s">
        <v>0</v>
      </c>
      <c r="F123" s="10">
        <f>TODAY()+531</f>
        <v>44732.34830596065</v>
      </c>
      <c r="G123" s="10">
        <f>TODAY()+593</f>
        <v>44794.34830596065</v>
      </c>
      <c r="H123" t="s">
        <v>0</v>
      </c>
      <c r="I123">
        <v>0</v>
      </c>
      <c r="J123">
        <v>360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249</v>
      </c>
      <c r="C124" t="s">
        <v>0</v>
      </c>
      <c r="D124" t="s">
        <v>250</v>
      </c>
      <c r="E124" t="s">
        <v>0</v>
      </c>
      <c r="F124" s="10">
        <f>TODAY()+531</f>
        <v>44732.34830596065</v>
      </c>
      <c r="G124" s="10">
        <f>TODAY()+593</f>
        <v>44794.34830596065</v>
      </c>
      <c r="H124" t="s">
        <v>0</v>
      </c>
      <c r="I124">
        <v>0</v>
      </c>
      <c r="J124">
        <v>360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251</v>
      </c>
      <c r="C125" t="s">
        <v>0</v>
      </c>
      <c r="D125" t="s">
        <v>42</v>
      </c>
      <c r="E125" t="s">
        <v>0</v>
      </c>
      <c r="F125" s="10">
        <f>TODAY()+531</f>
        <v>44732.34830596065</v>
      </c>
      <c r="G125" s="10">
        <f>TODAY()+593</f>
        <v>44794.34830596065</v>
      </c>
      <c r="H125" t="s">
        <v>0</v>
      </c>
      <c r="I125">
        <v>0</v>
      </c>
      <c r="J125">
        <v>360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6" t="s">
        <v>0</v>
      </c>
      <c r="B126" s="7" t="s">
        <v>252</v>
      </c>
      <c r="C126" s="7" t="s">
        <v>253</v>
      </c>
      <c r="D126" s="7"/>
      <c r="E126" s="7" t="s">
        <v>0</v>
      </c>
      <c r="F126" s="8">
        <f>TODAY()+594</f>
        <v>44795.34830596065</v>
      </c>
      <c r="G126" s="8">
        <f>TODAY()+656</f>
        <v>44857.34830596065</v>
      </c>
      <c r="H126" s="7" t="s">
        <v>0</v>
      </c>
      <c r="I126" s="7">
        <v>0</v>
      </c>
      <c r="J126" s="7">
        <v>360</v>
      </c>
      <c r="K126" s="7">
        <v>0</v>
      </c>
      <c r="L126" s="7">
        <v>0</v>
      </c>
      <c r="M126" s="7" t="s">
        <v>0</v>
      </c>
      <c r="N126" s="7" t="s">
        <v>0</v>
      </c>
      <c r="O126" s="7" t="s">
        <v>0</v>
      </c>
      <c r="P126" s="7">
        <v>0</v>
      </c>
      <c r="Q126" s="7">
        <v>0</v>
      </c>
    </row>
    <row r="127" spans="1:17" x14ac:dyDescent="0.25">
      <c r="A127" s="9" t="s">
        <v>0</v>
      </c>
      <c r="B127" t="s">
        <v>254</v>
      </c>
      <c r="C127" t="s">
        <v>0</v>
      </c>
      <c r="D127" t="s">
        <v>255</v>
      </c>
      <c r="E127" t="s">
        <v>0</v>
      </c>
      <c r="F127" s="10">
        <f>TODAY()+594</f>
        <v>44795.34830596065</v>
      </c>
      <c r="G127" s="10">
        <f>TODAY()+656</f>
        <v>44857.34830596065</v>
      </c>
      <c r="H127" t="s">
        <v>0</v>
      </c>
      <c r="I127">
        <v>0</v>
      </c>
      <c r="J127">
        <v>360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256</v>
      </c>
      <c r="C128" t="s">
        <v>0</v>
      </c>
      <c r="D128" t="s">
        <v>257</v>
      </c>
      <c r="E128" t="s">
        <v>0</v>
      </c>
      <c r="F128" s="10">
        <f>TODAY()+594</f>
        <v>44795.34830597222</v>
      </c>
      <c r="G128" s="10">
        <f>TODAY()+656</f>
        <v>44857.34830597222</v>
      </c>
      <c r="H128" t="s">
        <v>0</v>
      </c>
      <c r="I128">
        <v>0</v>
      </c>
      <c r="J128">
        <v>360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258</v>
      </c>
      <c r="C129" t="s">
        <v>0</v>
      </c>
      <c r="D129" t="s">
        <v>259</v>
      </c>
      <c r="E129" t="s">
        <v>0</v>
      </c>
      <c r="F129" s="10">
        <f>TODAY()+594</f>
        <v>44795.34830597222</v>
      </c>
      <c r="G129" s="10">
        <f>TODAY()+656</f>
        <v>44857.34830597222</v>
      </c>
      <c r="H129" t="s">
        <v>0</v>
      </c>
      <c r="I129">
        <v>0</v>
      </c>
      <c r="J129">
        <v>360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260</v>
      </c>
      <c r="C130" t="s">
        <v>0</v>
      </c>
      <c r="D130" t="s">
        <v>261</v>
      </c>
      <c r="E130" t="s">
        <v>0</v>
      </c>
      <c r="F130" s="10">
        <f>TODAY()+594</f>
        <v>44795.34830597222</v>
      </c>
      <c r="G130" s="10">
        <f>TODAY()+656</f>
        <v>44857.34830597222</v>
      </c>
      <c r="H130" t="s">
        <v>0</v>
      </c>
      <c r="I130">
        <v>0</v>
      </c>
      <c r="J130">
        <v>360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262</v>
      </c>
      <c r="C131" t="s">
        <v>0</v>
      </c>
      <c r="D131" t="s">
        <v>263</v>
      </c>
      <c r="E131" t="s">
        <v>0</v>
      </c>
      <c r="F131" s="10">
        <f>TODAY()+594</f>
        <v>44795.34830597222</v>
      </c>
      <c r="G131" s="10">
        <f>TODAY()+656</f>
        <v>44857.34830597222</v>
      </c>
      <c r="H131" t="s">
        <v>0</v>
      </c>
      <c r="I131">
        <v>0</v>
      </c>
      <c r="J131">
        <v>360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264</v>
      </c>
      <c r="C132" t="s">
        <v>0</v>
      </c>
      <c r="D132" t="s">
        <v>265</v>
      </c>
      <c r="E132" t="s">
        <v>0</v>
      </c>
      <c r="F132" s="10">
        <f>TODAY()+594</f>
        <v>44795.34830597222</v>
      </c>
      <c r="G132" s="10">
        <f>TODAY()+656</f>
        <v>44857.34830597222</v>
      </c>
      <c r="H132" t="s">
        <v>0</v>
      </c>
      <c r="I132">
        <v>0</v>
      </c>
      <c r="J132">
        <v>360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9" t="s">
        <v>0</v>
      </c>
      <c r="B133" t="s">
        <v>266</v>
      </c>
      <c r="C133" t="s">
        <v>0</v>
      </c>
      <c r="D133" t="s">
        <v>267</v>
      </c>
      <c r="E133" t="s">
        <v>0</v>
      </c>
      <c r="F133" s="10">
        <f>TODAY()+594</f>
        <v>44795.348305983796</v>
      </c>
      <c r="G133" s="10">
        <f>TODAY()+656</f>
        <v>44857.348305983796</v>
      </c>
      <c r="H133" t="s">
        <v>0</v>
      </c>
      <c r="I133">
        <v>0</v>
      </c>
      <c r="J133">
        <v>360</v>
      </c>
      <c r="K133">
        <v>0</v>
      </c>
      <c r="L133">
        <v>0</v>
      </c>
      <c r="M133" t="s">
        <v>23</v>
      </c>
      <c r="N133" t="s">
        <v>24</v>
      </c>
      <c r="O133" t="s">
        <v>0</v>
      </c>
      <c r="P133">
        <v>0</v>
      </c>
      <c r="Q133">
        <v>0</v>
      </c>
    </row>
    <row r="134" spans="1:17" x14ac:dyDescent="0.25">
      <c r="A134" s="9" t="s">
        <v>0</v>
      </c>
      <c r="B134" t="s">
        <v>268</v>
      </c>
      <c r="C134" t="s">
        <v>0</v>
      </c>
      <c r="D134" t="s">
        <v>269</v>
      </c>
      <c r="E134" t="s">
        <v>0</v>
      </c>
      <c r="F134" s="10">
        <f>TODAY()+594</f>
        <v>44795.348305983796</v>
      </c>
      <c r="G134" s="10">
        <f>TODAY()+656</f>
        <v>44857.348305983796</v>
      </c>
      <c r="H134" t="s">
        <v>0</v>
      </c>
      <c r="I134">
        <v>0</v>
      </c>
      <c r="J134">
        <v>360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270</v>
      </c>
      <c r="C135" t="s">
        <v>0</v>
      </c>
      <c r="D135" t="s">
        <v>271</v>
      </c>
      <c r="E135" t="s">
        <v>0</v>
      </c>
      <c r="F135" s="10">
        <f>TODAY()+594</f>
        <v>44795.348305983796</v>
      </c>
      <c r="G135" s="10">
        <f>TODAY()+656</f>
        <v>44857.348305983796</v>
      </c>
      <c r="H135" t="s">
        <v>0</v>
      </c>
      <c r="I135">
        <v>0</v>
      </c>
      <c r="J135">
        <v>360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272</v>
      </c>
      <c r="C136" t="s">
        <v>0</v>
      </c>
      <c r="D136" t="s">
        <v>42</v>
      </c>
      <c r="E136" t="s">
        <v>0</v>
      </c>
      <c r="F136" s="10">
        <f>TODAY()+594</f>
        <v>44795.348305983796</v>
      </c>
      <c r="G136" s="10">
        <f>TODAY()+656</f>
        <v>44857.348305983796</v>
      </c>
      <c r="H136" t="s">
        <v>0</v>
      </c>
      <c r="I136">
        <v>0</v>
      </c>
      <c r="J136">
        <v>360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6" t="s">
        <v>0</v>
      </c>
      <c r="B137" s="7" t="s">
        <v>273</v>
      </c>
      <c r="C137" s="7" t="s">
        <v>274</v>
      </c>
      <c r="D137" s="7"/>
      <c r="E137" s="7" t="s">
        <v>0</v>
      </c>
      <c r="F137" s="8">
        <f>TODAY()+657</f>
        <v>44858.348305983796</v>
      </c>
      <c r="G137" s="8">
        <f>TODAY()+719</f>
        <v>44920.348305983796</v>
      </c>
      <c r="H137" s="7" t="s">
        <v>0</v>
      </c>
      <c r="I137" s="7">
        <v>0</v>
      </c>
      <c r="J137" s="7">
        <v>360</v>
      </c>
      <c r="K137" s="7">
        <v>0</v>
      </c>
      <c r="L137" s="7">
        <v>0</v>
      </c>
      <c r="M137" s="7" t="s">
        <v>0</v>
      </c>
      <c r="N137" s="7" t="s">
        <v>0</v>
      </c>
      <c r="O137" s="7" t="s">
        <v>0</v>
      </c>
      <c r="P137" s="7">
        <v>0</v>
      </c>
      <c r="Q137" s="7">
        <v>0</v>
      </c>
    </row>
    <row r="138" spans="1:17" x14ac:dyDescent="0.25">
      <c r="A138" s="9" t="s">
        <v>0</v>
      </c>
      <c r="B138" t="s">
        <v>275</v>
      </c>
      <c r="C138" t="s">
        <v>0</v>
      </c>
      <c r="D138" t="s">
        <v>276</v>
      </c>
      <c r="E138" t="s">
        <v>0</v>
      </c>
      <c r="F138" s="10">
        <f>TODAY()+657</f>
        <v>44858.348305983796</v>
      </c>
      <c r="G138" s="10">
        <f>TODAY()+719</f>
        <v>44920.348305983796</v>
      </c>
      <c r="H138" t="s">
        <v>0</v>
      </c>
      <c r="I138">
        <v>0</v>
      </c>
      <c r="J138">
        <v>360</v>
      </c>
      <c r="K138">
        <v>0</v>
      </c>
      <c r="L138">
        <v>0</v>
      </c>
      <c r="M138" t="s">
        <v>23</v>
      </c>
      <c r="N138" t="s">
        <v>24</v>
      </c>
      <c r="O138" t="s">
        <v>0</v>
      </c>
      <c r="P138">
        <v>0</v>
      </c>
      <c r="Q138">
        <v>0</v>
      </c>
    </row>
    <row r="139" spans="1:17" x14ac:dyDescent="0.25">
      <c r="A139" s="9" t="s">
        <v>0</v>
      </c>
      <c r="B139" t="s">
        <v>277</v>
      </c>
      <c r="C139" t="s">
        <v>0</v>
      </c>
      <c r="D139" t="s">
        <v>278</v>
      </c>
      <c r="E139" t="s">
        <v>0</v>
      </c>
      <c r="F139" s="10">
        <f>TODAY()+657</f>
        <v>44858.348305983796</v>
      </c>
      <c r="G139" s="10">
        <f>TODAY()+719</f>
        <v>44920.348305983796</v>
      </c>
      <c r="H139" t="s">
        <v>0</v>
      </c>
      <c r="I139">
        <v>0</v>
      </c>
      <c r="J139">
        <v>360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279</v>
      </c>
      <c r="C140" t="s">
        <v>0</v>
      </c>
      <c r="D140" t="s">
        <v>280</v>
      </c>
      <c r="E140" t="s">
        <v>0</v>
      </c>
      <c r="F140" s="10">
        <f>TODAY()+657</f>
        <v>44858.34830599537</v>
      </c>
      <c r="G140" s="10">
        <f>TODAY()+719</f>
        <v>44920.34830599537</v>
      </c>
      <c r="H140" t="s">
        <v>0</v>
      </c>
      <c r="I140">
        <v>0</v>
      </c>
      <c r="J140">
        <v>360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281</v>
      </c>
      <c r="C141" t="s">
        <v>0</v>
      </c>
      <c r="D141" t="s">
        <v>282</v>
      </c>
      <c r="E141" t="s">
        <v>0</v>
      </c>
      <c r="F141" s="10">
        <f>TODAY()+657</f>
        <v>44858.34830599537</v>
      </c>
      <c r="G141" s="10">
        <f>TODAY()+719</f>
        <v>44920.34830599537</v>
      </c>
      <c r="H141" t="s">
        <v>0</v>
      </c>
      <c r="I141">
        <v>0</v>
      </c>
      <c r="J141">
        <v>360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283</v>
      </c>
      <c r="C142" t="s">
        <v>0</v>
      </c>
      <c r="D142" t="s">
        <v>284</v>
      </c>
      <c r="E142" t="s">
        <v>0</v>
      </c>
      <c r="F142" s="10">
        <f>TODAY()+657</f>
        <v>44858.34830599537</v>
      </c>
      <c r="G142" s="10">
        <f>TODAY()+719</f>
        <v>44920.34830599537</v>
      </c>
      <c r="H142" t="s">
        <v>0</v>
      </c>
      <c r="I142">
        <v>0</v>
      </c>
      <c r="J142">
        <v>360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285</v>
      </c>
      <c r="C143" t="s">
        <v>0</v>
      </c>
      <c r="D143" t="s">
        <v>286</v>
      </c>
      <c r="E143" t="s">
        <v>0</v>
      </c>
      <c r="F143" s="10">
        <f>TODAY()+657</f>
        <v>44858.34830599537</v>
      </c>
      <c r="G143" s="10">
        <f>TODAY()+719</f>
        <v>44920.34830599537</v>
      </c>
      <c r="H143" t="s">
        <v>0</v>
      </c>
      <c r="I143">
        <v>0</v>
      </c>
      <c r="J143">
        <v>360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287</v>
      </c>
      <c r="C144" t="s">
        <v>0</v>
      </c>
      <c r="D144" t="s">
        <v>288</v>
      </c>
      <c r="E144" t="s">
        <v>0</v>
      </c>
      <c r="F144" s="10">
        <f>TODAY()+657</f>
        <v>44858.34830599537</v>
      </c>
      <c r="G144" s="10">
        <f>TODAY()+719</f>
        <v>44920.34830599537</v>
      </c>
      <c r="H144" t="s">
        <v>0</v>
      </c>
      <c r="I144">
        <v>0</v>
      </c>
      <c r="J144">
        <v>360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9" t="s">
        <v>0</v>
      </c>
      <c r="B145" t="s">
        <v>289</v>
      </c>
      <c r="C145" t="s">
        <v>0</v>
      </c>
      <c r="D145" t="s">
        <v>290</v>
      </c>
      <c r="E145" t="s">
        <v>0</v>
      </c>
      <c r="F145" s="10">
        <f>TODAY()+657</f>
        <v>44858.34830599537</v>
      </c>
      <c r="G145" s="10">
        <f>TODAY()+719</f>
        <v>44920.34830599537</v>
      </c>
      <c r="H145" t="s">
        <v>0</v>
      </c>
      <c r="I145">
        <v>0</v>
      </c>
      <c r="J145">
        <v>360</v>
      </c>
      <c r="K145">
        <v>0</v>
      </c>
      <c r="L145">
        <v>0</v>
      </c>
      <c r="M145" t="s">
        <v>23</v>
      </c>
      <c r="N145" t="s">
        <v>24</v>
      </c>
      <c r="O145" t="s">
        <v>0</v>
      </c>
      <c r="P145">
        <v>0</v>
      </c>
      <c r="Q145">
        <v>0</v>
      </c>
    </row>
    <row r="146" spans="1:17" x14ac:dyDescent="0.25">
      <c r="A146" s="9" t="s">
        <v>0</v>
      </c>
      <c r="B146" t="s">
        <v>291</v>
      </c>
      <c r="C146" t="s">
        <v>0</v>
      </c>
      <c r="D146" t="s">
        <v>42</v>
      </c>
      <c r="E146" t="s">
        <v>0</v>
      </c>
      <c r="F146" s="10">
        <f>TODAY()+657</f>
        <v>44858.34830599537</v>
      </c>
      <c r="G146" s="10">
        <f>TODAY()+719</f>
        <v>44920.34830599537</v>
      </c>
      <c r="H146" t="s">
        <v>0</v>
      </c>
      <c r="I146">
        <v>0</v>
      </c>
      <c r="J146">
        <v>360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6" t="s">
        <v>0</v>
      </c>
      <c r="B147" s="7" t="s">
        <v>292</v>
      </c>
      <c r="C147" s="7" t="s">
        <v>293</v>
      </c>
      <c r="D147" s="7"/>
      <c r="E147" s="7" t="s">
        <v>0</v>
      </c>
      <c r="F147" s="8">
        <f>TODAY()+656</f>
        <v>44857.34830599537</v>
      </c>
      <c r="G147" s="8">
        <f>TODAY()+716</f>
        <v>44917.34830599537</v>
      </c>
      <c r="H147" s="7" t="s">
        <v>0</v>
      </c>
      <c r="I147" s="7">
        <v>0</v>
      </c>
      <c r="J147" s="7">
        <v>360</v>
      </c>
      <c r="K147" s="7">
        <v>0</v>
      </c>
      <c r="L147" s="7">
        <v>0</v>
      </c>
      <c r="M147" s="7" t="s">
        <v>0</v>
      </c>
      <c r="N147" s="7" t="s">
        <v>0</v>
      </c>
      <c r="O147" s="7" t="s">
        <v>0</v>
      </c>
      <c r="P147" s="7">
        <v>0</v>
      </c>
      <c r="Q147" s="7">
        <v>0</v>
      </c>
    </row>
    <row r="148" spans="1:17" x14ac:dyDescent="0.25">
      <c r="A148" s="9" t="s">
        <v>0</v>
      </c>
      <c r="B148" t="s">
        <v>294</v>
      </c>
      <c r="C148" t="s">
        <v>0</v>
      </c>
      <c r="D148" t="s">
        <v>295</v>
      </c>
      <c r="E148" t="s">
        <v>0</v>
      </c>
      <c r="F148" s="10">
        <f>TODAY()+656</f>
        <v>44857.34830599537</v>
      </c>
      <c r="G148" s="10">
        <f>TODAY()+716</f>
        <v>44917.34830599537</v>
      </c>
      <c r="H148" t="s">
        <v>0</v>
      </c>
      <c r="I148">
        <v>0</v>
      </c>
      <c r="J148">
        <v>360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9" t="s">
        <v>0</v>
      </c>
      <c r="B149" t="s">
        <v>296</v>
      </c>
      <c r="C149" t="s">
        <v>0</v>
      </c>
      <c r="D149" t="s">
        <v>297</v>
      </c>
      <c r="E149" t="s">
        <v>0</v>
      </c>
      <c r="F149" s="10">
        <f>TODAY()+656</f>
        <v>44857.34830600694</v>
      </c>
      <c r="G149" s="10">
        <f>TODAY()+716</f>
        <v>44917.34830600694</v>
      </c>
      <c r="H149" t="s">
        <v>0</v>
      </c>
      <c r="I149">
        <v>0</v>
      </c>
      <c r="J149">
        <v>360</v>
      </c>
      <c r="K149">
        <v>0</v>
      </c>
      <c r="L149">
        <v>0</v>
      </c>
      <c r="M149" t="s">
        <v>23</v>
      </c>
      <c r="N149" t="s">
        <v>24</v>
      </c>
      <c r="O149" t="s">
        <v>0</v>
      </c>
      <c r="P149">
        <v>0</v>
      </c>
      <c r="Q149">
        <v>0</v>
      </c>
    </row>
    <row r="150" spans="1:17" x14ac:dyDescent="0.25">
      <c r="A150" s="9" t="s">
        <v>0</v>
      </c>
      <c r="B150" t="s">
        <v>298</v>
      </c>
      <c r="C150" t="s">
        <v>0</v>
      </c>
      <c r="D150" t="s">
        <v>299</v>
      </c>
      <c r="E150" t="s">
        <v>0</v>
      </c>
      <c r="F150" s="10">
        <f>TODAY()+656</f>
        <v>44857.34830600694</v>
      </c>
      <c r="G150" s="10">
        <f>TODAY()+716</f>
        <v>44917.34830600694</v>
      </c>
      <c r="H150" t="s">
        <v>0</v>
      </c>
      <c r="I150">
        <v>0</v>
      </c>
      <c r="J150">
        <v>360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300</v>
      </c>
      <c r="C151" t="s">
        <v>0</v>
      </c>
      <c r="D151" t="s">
        <v>301</v>
      </c>
      <c r="E151" t="s">
        <v>0</v>
      </c>
      <c r="F151" s="10">
        <f>TODAY()+656</f>
        <v>44857.34830600694</v>
      </c>
      <c r="G151" s="10">
        <f>TODAY()+716</f>
        <v>44917.34830600694</v>
      </c>
      <c r="H151" t="s">
        <v>0</v>
      </c>
      <c r="I151">
        <v>0</v>
      </c>
      <c r="J151">
        <v>360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302</v>
      </c>
      <c r="C152" t="s">
        <v>0</v>
      </c>
      <c r="D152" t="s">
        <v>303</v>
      </c>
      <c r="E152" t="s">
        <v>0</v>
      </c>
      <c r="F152" s="10">
        <f>TODAY()+656</f>
        <v>44857.34830600694</v>
      </c>
      <c r="G152" s="10">
        <f>TODAY()+716</f>
        <v>44917.34830600694</v>
      </c>
      <c r="H152" t="s">
        <v>0</v>
      </c>
      <c r="I152">
        <v>0</v>
      </c>
      <c r="J152">
        <v>360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304</v>
      </c>
      <c r="C153" t="s">
        <v>0</v>
      </c>
      <c r="D153" t="s">
        <v>305</v>
      </c>
      <c r="E153" t="s">
        <v>0</v>
      </c>
      <c r="F153" s="10">
        <f>TODAY()+656</f>
        <v>44857.34830600694</v>
      </c>
      <c r="G153" s="10">
        <f>TODAY()+716</f>
        <v>44917.34830600694</v>
      </c>
      <c r="H153" t="s">
        <v>0</v>
      </c>
      <c r="I153">
        <v>0</v>
      </c>
      <c r="J153">
        <v>360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306</v>
      </c>
      <c r="C154" t="s">
        <v>0</v>
      </c>
      <c r="D154" t="s">
        <v>307</v>
      </c>
      <c r="E154" t="s">
        <v>0</v>
      </c>
      <c r="F154" s="10">
        <f>TODAY()+656</f>
        <v>44857.34830600694</v>
      </c>
      <c r="G154" s="10">
        <f>TODAY()+716</f>
        <v>44917.34830600694</v>
      </c>
      <c r="H154" t="s">
        <v>0</v>
      </c>
      <c r="I154">
        <v>0</v>
      </c>
      <c r="J154">
        <v>360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308</v>
      </c>
      <c r="C155" t="s">
        <v>0</v>
      </c>
      <c r="D155" t="s">
        <v>309</v>
      </c>
      <c r="E155" t="s">
        <v>0</v>
      </c>
      <c r="F155" s="10">
        <f>TODAY()+656</f>
        <v>44857.34830600694</v>
      </c>
      <c r="G155" s="10">
        <f>TODAY()+716</f>
        <v>44917.34830600694</v>
      </c>
      <c r="H155" t="s">
        <v>0</v>
      </c>
      <c r="I155">
        <v>0</v>
      </c>
      <c r="J155">
        <v>360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9" t="s">
        <v>0</v>
      </c>
      <c r="B156" t="s">
        <v>310</v>
      </c>
      <c r="C156" t="s">
        <v>0</v>
      </c>
      <c r="D156" t="s">
        <v>311</v>
      </c>
      <c r="E156" t="s">
        <v>0</v>
      </c>
      <c r="F156" s="10">
        <f>TODAY()+656</f>
        <v>44857.34830600694</v>
      </c>
      <c r="G156" s="10">
        <f>TODAY()+716</f>
        <v>44917.34830600694</v>
      </c>
      <c r="H156" t="s">
        <v>0</v>
      </c>
      <c r="I156">
        <v>0</v>
      </c>
      <c r="J156">
        <v>360</v>
      </c>
      <c r="K156">
        <v>0</v>
      </c>
      <c r="L156">
        <v>0</v>
      </c>
      <c r="M156" t="s">
        <v>23</v>
      </c>
      <c r="N156" t="s">
        <v>24</v>
      </c>
      <c r="O156" t="s">
        <v>0</v>
      </c>
      <c r="P156">
        <v>0</v>
      </c>
      <c r="Q156">
        <v>0</v>
      </c>
    </row>
    <row r="157" spans="1:17" x14ac:dyDescent="0.25">
      <c r="A157" s="9" t="s">
        <v>0</v>
      </c>
      <c r="B157" t="s">
        <v>312</v>
      </c>
      <c r="C157" t="s">
        <v>0</v>
      </c>
      <c r="D157" t="s">
        <v>313</v>
      </c>
      <c r="E157" t="s">
        <v>0</v>
      </c>
      <c r="F157" s="10">
        <f>TODAY()+656</f>
        <v>44857.34830600694</v>
      </c>
      <c r="G157" s="10">
        <f>TODAY()+716</f>
        <v>44917.34830601852</v>
      </c>
      <c r="H157" t="s">
        <v>0</v>
      </c>
      <c r="I157">
        <v>0</v>
      </c>
      <c r="J157">
        <v>360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314</v>
      </c>
      <c r="C158" t="s">
        <v>0</v>
      </c>
      <c r="D158" t="s">
        <v>315</v>
      </c>
      <c r="E158" t="s">
        <v>0</v>
      </c>
      <c r="F158" s="10">
        <f>TODAY()+656</f>
        <v>44857.34830601852</v>
      </c>
      <c r="G158" s="10">
        <f>TODAY()+716</f>
        <v>44917.34830601852</v>
      </c>
      <c r="H158" t="s">
        <v>0</v>
      </c>
      <c r="I158">
        <v>0</v>
      </c>
      <c r="J158">
        <v>360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316</v>
      </c>
      <c r="C159" t="s">
        <v>0</v>
      </c>
      <c r="D159" t="s">
        <v>317</v>
      </c>
      <c r="E159" t="s">
        <v>0</v>
      </c>
      <c r="F159" s="10">
        <f>TODAY()+656</f>
        <v>44857.34830601852</v>
      </c>
      <c r="G159" s="10">
        <f>TODAY()+716</f>
        <v>44917.34830601852</v>
      </c>
      <c r="H159" t="s">
        <v>0</v>
      </c>
      <c r="I159">
        <v>0</v>
      </c>
      <c r="J159">
        <v>360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318</v>
      </c>
      <c r="C160" t="s">
        <v>0</v>
      </c>
      <c r="D160" t="s">
        <v>319</v>
      </c>
      <c r="E160" t="s">
        <v>0</v>
      </c>
      <c r="F160" s="10">
        <f>TODAY()+656</f>
        <v>44857.34830601852</v>
      </c>
      <c r="G160" s="10">
        <f>TODAY()+716</f>
        <v>44917.34830601852</v>
      </c>
      <c r="H160" t="s">
        <v>0</v>
      </c>
      <c r="I160">
        <v>0</v>
      </c>
      <c r="J160">
        <v>360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320</v>
      </c>
      <c r="C161" t="s">
        <v>0</v>
      </c>
      <c r="D161" t="s">
        <v>42</v>
      </c>
      <c r="E161" t="s">
        <v>0</v>
      </c>
      <c r="F161" s="10">
        <f>TODAY()+656</f>
        <v>44857.34830601852</v>
      </c>
      <c r="G161" s="10">
        <f>TODAY()+716</f>
        <v>44917.34830601852</v>
      </c>
      <c r="H161" t="s">
        <v>0</v>
      </c>
      <c r="I161">
        <v>0</v>
      </c>
      <c r="J161">
        <v>360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6" t="s">
        <v>0</v>
      </c>
      <c r="B162" s="7" t="s">
        <v>321</v>
      </c>
      <c r="C162" s="7" t="s">
        <v>322</v>
      </c>
      <c r="D162" s="7"/>
      <c r="E162" s="7" t="s">
        <v>0</v>
      </c>
      <c r="F162" s="8">
        <f>TODAY()+719</f>
        <v>44920.34830601852</v>
      </c>
      <c r="G162" s="8">
        <f>TODAY()+811</f>
        <v>45012.34830601852</v>
      </c>
      <c r="H162" s="7" t="s">
        <v>0</v>
      </c>
      <c r="I162" s="7">
        <v>0</v>
      </c>
      <c r="J162" s="7">
        <v>536</v>
      </c>
      <c r="K162" s="7">
        <v>0</v>
      </c>
      <c r="L162" s="7">
        <v>0</v>
      </c>
      <c r="M162" s="7" t="s">
        <v>0</v>
      </c>
      <c r="N162" s="7" t="s">
        <v>0</v>
      </c>
      <c r="O162" s="7" t="s">
        <v>0</v>
      </c>
      <c r="P162" s="7">
        <v>0</v>
      </c>
      <c r="Q162" s="7">
        <v>0</v>
      </c>
    </row>
    <row r="163" spans="1:17" x14ac:dyDescent="0.25">
      <c r="A163" s="9" t="s">
        <v>0</v>
      </c>
      <c r="B163" t="s">
        <v>323</v>
      </c>
      <c r="C163" t="s">
        <v>0</v>
      </c>
      <c r="D163" t="s">
        <v>324</v>
      </c>
      <c r="E163" t="s">
        <v>0</v>
      </c>
      <c r="F163" s="10">
        <f>TODAY()+719</f>
        <v>44920.34830601852</v>
      </c>
      <c r="G163" s="10">
        <f>TODAY()+779</f>
        <v>44980.34830601852</v>
      </c>
      <c r="H163" t="s">
        <v>0</v>
      </c>
      <c r="I163">
        <v>0</v>
      </c>
      <c r="J163">
        <v>360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325</v>
      </c>
      <c r="C164" t="s">
        <v>0</v>
      </c>
      <c r="D164" t="s">
        <v>326</v>
      </c>
      <c r="E164" t="s">
        <v>0</v>
      </c>
      <c r="F164" s="10">
        <f>TODAY()+719</f>
        <v>44920.34830601852</v>
      </c>
      <c r="G164" s="10">
        <f>TODAY()+779</f>
        <v>44980.34830601852</v>
      </c>
      <c r="H164" t="s">
        <v>0</v>
      </c>
      <c r="I164">
        <v>0</v>
      </c>
      <c r="J164">
        <v>360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9" t="s">
        <v>0</v>
      </c>
      <c r="B165" t="s">
        <v>327</v>
      </c>
      <c r="C165" t="s">
        <v>0</v>
      </c>
      <c r="D165" t="s">
        <v>328</v>
      </c>
      <c r="E165" t="s">
        <v>0</v>
      </c>
      <c r="F165" s="10">
        <f>TODAY()+719</f>
        <v>44920.34830601852</v>
      </c>
      <c r="G165" s="10">
        <f>TODAY()+779</f>
        <v>44980.34830601852</v>
      </c>
      <c r="H165" t="s">
        <v>0</v>
      </c>
      <c r="I165">
        <v>0</v>
      </c>
      <c r="J165">
        <v>360</v>
      </c>
      <c r="K165">
        <v>0</v>
      </c>
      <c r="L165">
        <v>0</v>
      </c>
      <c r="M165" t="s">
        <v>23</v>
      </c>
      <c r="N165" t="s">
        <v>24</v>
      </c>
      <c r="O165" t="s">
        <v>0</v>
      </c>
      <c r="P165">
        <v>0</v>
      </c>
      <c r="Q165">
        <v>0</v>
      </c>
    </row>
    <row r="166" spans="1:17" x14ac:dyDescent="0.25">
      <c r="A166" s="9" t="s">
        <v>0</v>
      </c>
      <c r="B166" t="s">
        <v>329</v>
      </c>
      <c r="C166" t="s">
        <v>0</v>
      </c>
      <c r="D166" t="s">
        <v>330</v>
      </c>
      <c r="E166" t="s">
        <v>0</v>
      </c>
      <c r="F166" s="10">
        <f>TODAY()+719</f>
        <v>44920.34830601852</v>
      </c>
      <c r="G166" s="10">
        <f>TODAY()+779</f>
        <v>44980.34830601852</v>
      </c>
      <c r="H166" t="s">
        <v>0</v>
      </c>
      <c r="I166">
        <v>0</v>
      </c>
      <c r="J166">
        <v>360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9" t="s">
        <v>0</v>
      </c>
      <c r="B167" t="s">
        <v>331</v>
      </c>
      <c r="C167" t="s">
        <v>0</v>
      </c>
      <c r="D167" t="s">
        <v>332</v>
      </c>
      <c r="E167" t="s">
        <v>0</v>
      </c>
      <c r="F167" s="10">
        <f>TODAY()+719</f>
        <v>44920.34830601852</v>
      </c>
      <c r="G167" s="10">
        <f>TODAY()+779</f>
        <v>44980.34830603009</v>
      </c>
      <c r="H167" t="s">
        <v>0</v>
      </c>
      <c r="I167">
        <v>0</v>
      </c>
      <c r="J167">
        <v>360</v>
      </c>
      <c r="K167">
        <v>0</v>
      </c>
      <c r="L167">
        <v>0</v>
      </c>
      <c r="M167" t="s">
        <v>23</v>
      </c>
      <c r="N167" t="s">
        <v>24</v>
      </c>
      <c r="O167" t="s">
        <v>0</v>
      </c>
      <c r="P167">
        <v>0</v>
      </c>
      <c r="Q167">
        <v>0</v>
      </c>
    </row>
    <row r="168" spans="1:17" x14ac:dyDescent="0.25">
      <c r="A168" s="9" t="s">
        <v>0</v>
      </c>
      <c r="B168" t="s">
        <v>333</v>
      </c>
      <c r="C168" t="s">
        <v>0</v>
      </c>
      <c r="D168" t="s">
        <v>334</v>
      </c>
      <c r="E168" t="s">
        <v>0</v>
      </c>
      <c r="F168" s="10">
        <f>TODAY()+719</f>
        <v>44920.34830603009</v>
      </c>
      <c r="G168" s="10">
        <f>TODAY()+779</f>
        <v>44980.34830603009</v>
      </c>
      <c r="H168" t="s">
        <v>0</v>
      </c>
      <c r="I168">
        <v>0</v>
      </c>
      <c r="J168">
        <v>360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335</v>
      </c>
      <c r="C169" t="s">
        <v>0</v>
      </c>
      <c r="D169" t="s">
        <v>336</v>
      </c>
      <c r="E169" t="s">
        <v>0</v>
      </c>
      <c r="F169" s="10">
        <f>TODAY()+719</f>
        <v>44920.34830603009</v>
      </c>
      <c r="G169" s="10">
        <f>TODAY()+779</f>
        <v>44980.34830603009</v>
      </c>
      <c r="H169" t="s">
        <v>0</v>
      </c>
      <c r="I169">
        <v>0</v>
      </c>
      <c r="J169">
        <v>360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9" t="s">
        <v>0</v>
      </c>
      <c r="B170" t="s">
        <v>337</v>
      </c>
      <c r="C170" t="s">
        <v>0</v>
      </c>
      <c r="D170" t="s">
        <v>338</v>
      </c>
      <c r="E170" t="s">
        <v>0</v>
      </c>
      <c r="F170" s="10">
        <f>TODAY()+719</f>
        <v>44920.34830603009</v>
      </c>
      <c r="G170" s="10">
        <f>TODAY()+779</f>
        <v>44980.34830603009</v>
      </c>
      <c r="H170" t="s">
        <v>0</v>
      </c>
      <c r="I170">
        <v>0</v>
      </c>
      <c r="J170">
        <v>360</v>
      </c>
      <c r="K170">
        <v>0</v>
      </c>
      <c r="L170">
        <v>0</v>
      </c>
      <c r="M170" t="s">
        <v>23</v>
      </c>
      <c r="N170" t="s">
        <v>24</v>
      </c>
      <c r="O170" t="s">
        <v>0</v>
      </c>
      <c r="P170">
        <v>0</v>
      </c>
      <c r="Q170">
        <v>0</v>
      </c>
    </row>
    <row r="171" spans="1:17" x14ac:dyDescent="0.25">
      <c r="A171" s="9" t="s">
        <v>0</v>
      </c>
      <c r="B171" t="s">
        <v>339</v>
      </c>
      <c r="C171" t="s">
        <v>0</v>
      </c>
      <c r="D171" t="s">
        <v>340</v>
      </c>
      <c r="E171" t="s">
        <v>0</v>
      </c>
      <c r="F171" s="10">
        <f>TODAY()+719</f>
        <v>44920.34830603009</v>
      </c>
      <c r="G171" s="10">
        <f>TODAY()+779</f>
        <v>44980.34830603009</v>
      </c>
      <c r="H171" t="s">
        <v>0</v>
      </c>
      <c r="I171">
        <v>0</v>
      </c>
      <c r="J171">
        <v>360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341</v>
      </c>
      <c r="C172" t="s">
        <v>0</v>
      </c>
      <c r="D172" t="s">
        <v>342</v>
      </c>
      <c r="E172" t="s">
        <v>0</v>
      </c>
      <c r="F172" s="10">
        <f>TODAY()+749</f>
        <v>44950.34830603009</v>
      </c>
      <c r="G172" s="10">
        <f>TODAY()+811</f>
        <v>45012.34830603009</v>
      </c>
      <c r="H172" t="s">
        <v>0</v>
      </c>
      <c r="I172">
        <v>0</v>
      </c>
      <c r="J172">
        <v>360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343</v>
      </c>
      <c r="C173" t="s">
        <v>0</v>
      </c>
      <c r="D173" t="s">
        <v>42</v>
      </c>
      <c r="E173" t="s">
        <v>0</v>
      </c>
      <c r="F173" s="10">
        <f>TODAY()+749</f>
        <v>44950.34830603009</v>
      </c>
      <c r="G173" s="10">
        <f>TODAY()+811</f>
        <v>45012.34830603009</v>
      </c>
      <c r="H173" t="s">
        <v>0</v>
      </c>
      <c r="I173">
        <v>0</v>
      </c>
      <c r="J173">
        <v>360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6" t="s">
        <v>0</v>
      </c>
      <c r="B174" s="7" t="s">
        <v>344</v>
      </c>
      <c r="C174" s="7" t="s">
        <v>345</v>
      </c>
      <c r="D174" s="7"/>
      <c r="E174" s="7" t="s">
        <v>0</v>
      </c>
      <c r="F174" s="8">
        <f>TODAY()+622</f>
        <v>44823.34830603009</v>
      </c>
      <c r="G174" s="8">
        <f>TODAY()+684</f>
        <v>44885.34830603009</v>
      </c>
      <c r="H174" s="7" t="s">
        <v>0</v>
      </c>
      <c r="I174" s="7">
        <v>0</v>
      </c>
      <c r="J174" s="7">
        <v>360</v>
      </c>
      <c r="K174" s="7">
        <v>0</v>
      </c>
      <c r="L174" s="7">
        <v>0</v>
      </c>
      <c r="M174" s="7" t="s">
        <v>0</v>
      </c>
      <c r="N174" s="7" t="s">
        <v>0</v>
      </c>
      <c r="O174" s="7" t="s">
        <v>0</v>
      </c>
      <c r="P174" s="7">
        <v>0</v>
      </c>
      <c r="Q174" s="7">
        <v>0</v>
      </c>
    </row>
    <row r="175" spans="1:17" x14ac:dyDescent="0.25">
      <c r="A175" s="9" t="s">
        <v>0</v>
      </c>
      <c r="B175" t="s">
        <v>346</v>
      </c>
      <c r="C175" t="s">
        <v>0</v>
      </c>
      <c r="D175" t="s">
        <v>347</v>
      </c>
      <c r="E175" t="s">
        <v>0</v>
      </c>
      <c r="F175" s="10">
        <f>TODAY()+622</f>
        <v>44823.34830603009</v>
      </c>
      <c r="G175" s="10">
        <f>TODAY()+684</f>
        <v>44885.34830603009</v>
      </c>
      <c r="H175" t="s">
        <v>0</v>
      </c>
      <c r="I175">
        <v>0</v>
      </c>
      <c r="J175">
        <v>360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348</v>
      </c>
      <c r="C176" t="s">
        <v>0</v>
      </c>
      <c r="D176" t="s">
        <v>349</v>
      </c>
      <c r="E176" t="s">
        <v>0</v>
      </c>
      <c r="F176" s="10">
        <f>TODAY()+622</f>
        <v>44823.34830603009</v>
      </c>
      <c r="G176" s="10">
        <f>TODAY()+684</f>
        <v>44885.34830603009</v>
      </c>
      <c r="H176" t="s">
        <v>0</v>
      </c>
      <c r="I176">
        <v>0</v>
      </c>
      <c r="J176">
        <v>360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350</v>
      </c>
      <c r="C177" t="s">
        <v>0</v>
      </c>
      <c r="D177" t="s">
        <v>351</v>
      </c>
      <c r="E177" t="s">
        <v>0</v>
      </c>
      <c r="F177" s="10">
        <f>TODAY()+622</f>
        <v>44823.34830603009</v>
      </c>
      <c r="G177" s="10">
        <f>TODAY()+684</f>
        <v>44885.34830603009</v>
      </c>
      <c r="H177" t="s">
        <v>0</v>
      </c>
      <c r="I177">
        <v>0</v>
      </c>
      <c r="J177">
        <v>360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9" t="s">
        <v>0</v>
      </c>
      <c r="B178" t="s">
        <v>352</v>
      </c>
      <c r="C178" t="s">
        <v>0</v>
      </c>
      <c r="D178" t="s">
        <v>353</v>
      </c>
      <c r="E178" t="s">
        <v>0</v>
      </c>
      <c r="F178" s="10">
        <f>TODAY()+622</f>
        <v>44823.34830603009</v>
      </c>
      <c r="G178" s="10">
        <f>TODAY()+684</f>
        <v>44885.34830603009</v>
      </c>
      <c r="H178" t="s">
        <v>0</v>
      </c>
      <c r="I178">
        <v>0</v>
      </c>
      <c r="J178">
        <v>360</v>
      </c>
      <c r="K178">
        <v>0</v>
      </c>
      <c r="L178">
        <v>0</v>
      </c>
      <c r="M178" t="s">
        <v>23</v>
      </c>
      <c r="N178" t="s">
        <v>24</v>
      </c>
      <c r="O178" t="s">
        <v>0</v>
      </c>
      <c r="P178">
        <v>0</v>
      </c>
      <c r="Q178">
        <v>0</v>
      </c>
    </row>
    <row r="179" spans="1:17" x14ac:dyDescent="0.25">
      <c r="A179" s="9" t="s">
        <v>0</v>
      </c>
      <c r="B179" t="s">
        <v>354</v>
      </c>
      <c r="C179" t="s">
        <v>0</v>
      </c>
      <c r="D179" t="s">
        <v>355</v>
      </c>
      <c r="E179" t="s">
        <v>0</v>
      </c>
      <c r="F179" s="10">
        <f>TODAY()+622</f>
        <v>44823.34830603009</v>
      </c>
      <c r="G179" s="10">
        <f>TODAY()+684</f>
        <v>44885.34830603009</v>
      </c>
      <c r="H179" t="s">
        <v>0</v>
      </c>
      <c r="I179">
        <v>0</v>
      </c>
      <c r="J179">
        <v>360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356</v>
      </c>
      <c r="C180" t="s">
        <v>0</v>
      </c>
      <c r="D180" t="s">
        <v>357</v>
      </c>
      <c r="E180" t="s">
        <v>0</v>
      </c>
      <c r="F180" s="10">
        <f>TODAY()+622</f>
        <v>44823.34830603009</v>
      </c>
      <c r="G180" s="10">
        <f>TODAY()+684</f>
        <v>44885.34830603009</v>
      </c>
      <c r="H180" t="s">
        <v>0</v>
      </c>
      <c r="I180">
        <v>0</v>
      </c>
      <c r="J180">
        <v>360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358</v>
      </c>
      <c r="C181" t="s">
        <v>0</v>
      </c>
      <c r="D181" t="s">
        <v>359</v>
      </c>
      <c r="E181" t="s">
        <v>0</v>
      </c>
      <c r="F181" s="10">
        <f>TODAY()+622</f>
        <v>44823.34830603009</v>
      </c>
      <c r="G181" s="10">
        <f>TODAY()+684</f>
        <v>44885.34830603009</v>
      </c>
      <c r="H181" t="s">
        <v>0</v>
      </c>
      <c r="I181">
        <v>0</v>
      </c>
      <c r="J181">
        <v>360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9" t="s">
        <v>0</v>
      </c>
      <c r="B182" t="s">
        <v>360</v>
      </c>
      <c r="C182" t="s">
        <v>0</v>
      </c>
      <c r="D182" t="s">
        <v>361</v>
      </c>
      <c r="E182" t="s">
        <v>0</v>
      </c>
      <c r="F182" s="10">
        <f>TODAY()+622</f>
        <v>44823.34830603009</v>
      </c>
      <c r="G182" s="10">
        <f>TODAY()+684</f>
        <v>44885.34830603009</v>
      </c>
      <c r="H182" t="s">
        <v>0</v>
      </c>
      <c r="I182">
        <v>0</v>
      </c>
      <c r="J182">
        <v>360</v>
      </c>
      <c r="K182">
        <v>0</v>
      </c>
      <c r="L182">
        <v>0</v>
      </c>
      <c r="M182" t="s">
        <v>23</v>
      </c>
      <c r="N182" t="s">
        <v>24</v>
      </c>
      <c r="O182" t="s">
        <v>0</v>
      </c>
      <c r="P182">
        <v>0</v>
      </c>
      <c r="Q182">
        <v>0</v>
      </c>
    </row>
    <row r="183" spans="1:17" x14ac:dyDescent="0.25">
      <c r="A183" s="9" t="s">
        <v>0</v>
      </c>
      <c r="B183" t="s">
        <v>362</v>
      </c>
      <c r="C183" t="s">
        <v>0</v>
      </c>
      <c r="D183" t="s">
        <v>363</v>
      </c>
      <c r="E183" t="s">
        <v>0</v>
      </c>
      <c r="F183" s="10">
        <f>TODAY()+622</f>
        <v>44823.34830603009</v>
      </c>
      <c r="G183" s="10">
        <f>TODAY()+684</f>
        <v>44885.34830603009</v>
      </c>
      <c r="H183" t="s">
        <v>0</v>
      </c>
      <c r="I183">
        <v>0</v>
      </c>
      <c r="J183">
        <v>360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9" t="s">
        <v>0</v>
      </c>
      <c r="B184" t="s">
        <v>364</v>
      </c>
      <c r="C184" t="s">
        <v>0</v>
      </c>
      <c r="D184" t="s">
        <v>42</v>
      </c>
      <c r="E184" t="s">
        <v>0</v>
      </c>
      <c r="F184" s="10">
        <f>TODAY()+622</f>
        <v>44823.34830603009</v>
      </c>
      <c r="G184" s="10">
        <f>TODAY()+684</f>
        <v>44885.34830603009</v>
      </c>
      <c r="H184" t="s">
        <v>0</v>
      </c>
      <c r="I184">
        <v>0</v>
      </c>
      <c r="J184">
        <v>360</v>
      </c>
      <c r="K184">
        <v>0</v>
      </c>
      <c r="L184">
        <v>0</v>
      </c>
      <c r="M184" t="s">
        <v>23</v>
      </c>
      <c r="N184" t="s">
        <v>24</v>
      </c>
      <c r="O184" t="s">
        <v>0</v>
      </c>
      <c r="P184">
        <v>0</v>
      </c>
      <c r="Q184">
        <v>0</v>
      </c>
    </row>
    <row r="185" spans="1:17" x14ac:dyDescent="0.25">
      <c r="A185" s="6" t="s">
        <v>0</v>
      </c>
      <c r="B185" s="7" t="s">
        <v>365</v>
      </c>
      <c r="C185" s="7" t="s">
        <v>366</v>
      </c>
      <c r="D185" s="7"/>
      <c r="E185" s="7" t="s">
        <v>0</v>
      </c>
      <c r="F185" s="8">
        <f>TODAY()+656</f>
        <v>44857.34830603009</v>
      </c>
      <c r="G185" s="8">
        <f>TODAY()+716</f>
        <v>44917.34830603009</v>
      </c>
      <c r="H185" s="7" t="s">
        <v>0</v>
      </c>
      <c r="I185" s="7">
        <v>0</v>
      </c>
      <c r="J185" s="7">
        <v>360</v>
      </c>
      <c r="K185" s="7">
        <v>0</v>
      </c>
      <c r="L185" s="7">
        <v>0</v>
      </c>
      <c r="M185" s="7" t="s">
        <v>0</v>
      </c>
      <c r="N185" s="7" t="s">
        <v>0</v>
      </c>
      <c r="O185" s="7" t="s">
        <v>0</v>
      </c>
      <c r="P185" s="7">
        <v>0</v>
      </c>
      <c r="Q185" s="7">
        <v>0</v>
      </c>
    </row>
    <row r="186" spans="1:17" x14ac:dyDescent="0.25">
      <c r="A186" s="9" t="s">
        <v>0</v>
      </c>
      <c r="B186" t="s">
        <v>367</v>
      </c>
      <c r="C186" t="s">
        <v>0</v>
      </c>
      <c r="D186" t="s">
        <v>368</v>
      </c>
      <c r="E186" t="s">
        <v>0</v>
      </c>
      <c r="F186" s="10">
        <f>TODAY()+656</f>
        <v>44857.34830604166</v>
      </c>
      <c r="G186" s="10">
        <f>TODAY()+716</f>
        <v>44917.34830604166</v>
      </c>
      <c r="H186" t="s">
        <v>0</v>
      </c>
      <c r="I186">
        <v>0</v>
      </c>
      <c r="J186">
        <v>360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9" t="s">
        <v>0</v>
      </c>
      <c r="B187" t="s">
        <v>369</v>
      </c>
      <c r="C187" t="s">
        <v>0</v>
      </c>
      <c r="D187" t="s">
        <v>370</v>
      </c>
      <c r="E187" t="s">
        <v>0</v>
      </c>
      <c r="F187" s="10">
        <f>TODAY()+656</f>
        <v>44857.34830604166</v>
      </c>
      <c r="G187" s="10">
        <f>TODAY()+716</f>
        <v>44917.34830604166</v>
      </c>
      <c r="H187" t="s">
        <v>0</v>
      </c>
      <c r="I187">
        <v>0</v>
      </c>
      <c r="J187">
        <v>360</v>
      </c>
      <c r="K187">
        <v>0</v>
      </c>
      <c r="L187">
        <v>0</v>
      </c>
      <c r="M187" t="s">
        <v>23</v>
      </c>
      <c r="N187" t="s">
        <v>24</v>
      </c>
      <c r="O187" t="s">
        <v>0</v>
      </c>
      <c r="P187">
        <v>0</v>
      </c>
      <c r="Q187">
        <v>0</v>
      </c>
    </row>
    <row r="188" spans="1:17" x14ac:dyDescent="0.25">
      <c r="A188" s="9" t="s">
        <v>0</v>
      </c>
      <c r="B188" t="s">
        <v>371</v>
      </c>
      <c r="C188" t="s">
        <v>0</v>
      </c>
      <c r="D188" t="s">
        <v>372</v>
      </c>
      <c r="E188" t="s">
        <v>0</v>
      </c>
      <c r="F188" s="10">
        <f>TODAY()+656</f>
        <v>44857.34830604166</v>
      </c>
      <c r="G188" s="10">
        <f>TODAY()+716</f>
        <v>44917.34830604166</v>
      </c>
      <c r="H188" t="s">
        <v>0</v>
      </c>
      <c r="I188">
        <v>0</v>
      </c>
      <c r="J188">
        <v>360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373</v>
      </c>
      <c r="C189" t="s">
        <v>0</v>
      </c>
      <c r="D189" t="s">
        <v>374</v>
      </c>
      <c r="E189" t="s">
        <v>0</v>
      </c>
      <c r="F189" s="10">
        <f>TODAY()+656</f>
        <v>44857.34830604166</v>
      </c>
      <c r="G189" s="10">
        <f>TODAY()+716</f>
        <v>44917.34830604166</v>
      </c>
      <c r="H189" t="s">
        <v>0</v>
      </c>
      <c r="I189">
        <v>0</v>
      </c>
      <c r="J189">
        <v>360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9" t="s">
        <v>0</v>
      </c>
      <c r="B190" t="s">
        <v>375</v>
      </c>
      <c r="C190" t="s">
        <v>0</v>
      </c>
      <c r="D190" t="s">
        <v>42</v>
      </c>
      <c r="E190" t="s">
        <v>0</v>
      </c>
      <c r="F190" s="10">
        <f>TODAY()+656</f>
        <v>44857.34830604166</v>
      </c>
      <c r="G190" s="10">
        <f>TODAY()+716</f>
        <v>44917.34830604166</v>
      </c>
      <c r="H190" t="s">
        <v>0</v>
      </c>
      <c r="I190">
        <v>0</v>
      </c>
      <c r="J190">
        <v>360</v>
      </c>
      <c r="K190">
        <v>0</v>
      </c>
      <c r="L190">
        <v>0</v>
      </c>
      <c r="M190" t="s">
        <v>23</v>
      </c>
      <c r="N190" t="s">
        <v>24</v>
      </c>
      <c r="O190" t="s">
        <v>0</v>
      </c>
      <c r="P190">
        <v>0</v>
      </c>
      <c r="Q190">
        <v>0</v>
      </c>
    </row>
    <row r="191" spans="1:17" x14ac:dyDescent="0.25">
      <c r="A191" s="6" t="s">
        <v>0</v>
      </c>
      <c r="B191" s="7" t="s">
        <v>376</v>
      </c>
      <c r="C191" s="7" t="s">
        <v>377</v>
      </c>
      <c r="D191" s="7"/>
      <c r="E191" s="7" t="s">
        <v>0</v>
      </c>
      <c r="F191" s="8">
        <f>TODAY()+684</f>
        <v>44885.34830604166</v>
      </c>
      <c r="G191" s="8">
        <f>TODAY()+744</f>
        <v>44945.34830604166</v>
      </c>
      <c r="H191" s="7" t="s">
        <v>0</v>
      </c>
      <c r="I191" s="7">
        <v>0</v>
      </c>
      <c r="J191" s="7">
        <v>360</v>
      </c>
      <c r="K191" s="7">
        <v>0</v>
      </c>
      <c r="L191" s="7">
        <v>0</v>
      </c>
      <c r="M191" s="7" t="s">
        <v>0</v>
      </c>
      <c r="N191" s="7" t="s">
        <v>0</v>
      </c>
      <c r="O191" s="7" t="s">
        <v>0</v>
      </c>
      <c r="P191" s="7">
        <v>0</v>
      </c>
      <c r="Q191" s="7">
        <v>0</v>
      </c>
    </row>
    <row r="192" spans="1:17" x14ac:dyDescent="0.25">
      <c r="A192" s="9" t="s">
        <v>0</v>
      </c>
      <c r="B192" t="s">
        <v>378</v>
      </c>
      <c r="C192" t="s">
        <v>0</v>
      </c>
      <c r="D192" t="s">
        <v>379</v>
      </c>
      <c r="E192" t="s">
        <v>0</v>
      </c>
      <c r="F192" s="10">
        <f>TODAY()+684</f>
        <v>44885.348306053245</v>
      </c>
      <c r="G192" s="10">
        <f>TODAY()+744</f>
        <v>44945.348306053245</v>
      </c>
      <c r="H192" t="s">
        <v>0</v>
      </c>
      <c r="I192">
        <v>0</v>
      </c>
      <c r="J192">
        <v>360</v>
      </c>
      <c r="K192">
        <v>0</v>
      </c>
      <c r="L192">
        <v>0</v>
      </c>
      <c r="M192" t="s">
        <v>23</v>
      </c>
      <c r="N192" t="s">
        <v>24</v>
      </c>
      <c r="O192" t="s">
        <v>0</v>
      </c>
      <c r="P192">
        <v>0</v>
      </c>
      <c r="Q192">
        <v>0</v>
      </c>
    </row>
    <row r="193" spans="1:17" x14ac:dyDescent="0.25">
      <c r="A193" s="9" t="s">
        <v>0</v>
      </c>
      <c r="B193" t="s">
        <v>380</v>
      </c>
      <c r="C193" t="s">
        <v>0</v>
      </c>
      <c r="D193" t="s">
        <v>381</v>
      </c>
      <c r="E193" t="s">
        <v>0</v>
      </c>
      <c r="F193" s="10">
        <f>TODAY()+684</f>
        <v>44885.348306053245</v>
      </c>
      <c r="G193" s="10">
        <f>TODAY()+744</f>
        <v>44945.348306053245</v>
      </c>
      <c r="H193" t="s">
        <v>0</v>
      </c>
      <c r="I193">
        <v>0</v>
      </c>
      <c r="J193">
        <v>360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9" t="s">
        <v>0</v>
      </c>
      <c r="B194" t="s">
        <v>382</v>
      </c>
      <c r="C194" t="s">
        <v>0</v>
      </c>
      <c r="D194" t="s">
        <v>383</v>
      </c>
      <c r="E194" t="s">
        <v>0</v>
      </c>
      <c r="F194" s="10">
        <f>TODAY()+684</f>
        <v>44885.348306053245</v>
      </c>
      <c r="G194" s="10">
        <f>TODAY()+744</f>
        <v>44945.348306053245</v>
      </c>
      <c r="H194" t="s">
        <v>0</v>
      </c>
      <c r="I194">
        <v>0</v>
      </c>
      <c r="J194">
        <v>360</v>
      </c>
      <c r="K194">
        <v>0</v>
      </c>
      <c r="L194">
        <v>0</v>
      </c>
      <c r="M194" t="s">
        <v>23</v>
      </c>
      <c r="N194" t="s">
        <v>24</v>
      </c>
      <c r="O194" t="s">
        <v>0</v>
      </c>
      <c r="P194">
        <v>0</v>
      </c>
      <c r="Q194">
        <v>0</v>
      </c>
    </row>
    <row r="195" spans="1:17" x14ac:dyDescent="0.25">
      <c r="A195" s="9" t="s">
        <v>0</v>
      </c>
      <c r="B195" t="s">
        <v>384</v>
      </c>
      <c r="C195" t="s">
        <v>0</v>
      </c>
      <c r="D195" t="s">
        <v>385</v>
      </c>
      <c r="E195" t="s">
        <v>0</v>
      </c>
      <c r="F195" s="10">
        <f>TODAY()+684</f>
        <v>44885.348306053245</v>
      </c>
      <c r="G195" s="10">
        <f>TODAY()+744</f>
        <v>44945.348306053245</v>
      </c>
      <c r="H195" t="s">
        <v>0</v>
      </c>
      <c r="I195">
        <v>0</v>
      </c>
      <c r="J195">
        <v>360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386</v>
      </c>
      <c r="C196" t="s">
        <v>0</v>
      </c>
      <c r="D196" t="s">
        <v>387</v>
      </c>
      <c r="E196" t="s">
        <v>0</v>
      </c>
      <c r="F196" s="10">
        <f>TODAY()+684</f>
        <v>44885.348306053245</v>
      </c>
      <c r="G196" s="10">
        <f>TODAY()+744</f>
        <v>44945.348306053245</v>
      </c>
      <c r="H196" t="s">
        <v>0</v>
      </c>
      <c r="I196">
        <v>0</v>
      </c>
      <c r="J196">
        <v>360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9" t="s">
        <v>0</v>
      </c>
      <c r="B197" t="s">
        <v>388</v>
      </c>
      <c r="C197" t="s">
        <v>0</v>
      </c>
      <c r="D197" t="s">
        <v>389</v>
      </c>
      <c r="E197" t="s">
        <v>0</v>
      </c>
      <c r="F197" s="10">
        <f>TODAY()+684</f>
        <v>44885.348306053245</v>
      </c>
      <c r="G197" s="10">
        <f>TODAY()+744</f>
        <v>44945.348306053245</v>
      </c>
      <c r="H197" t="s">
        <v>0</v>
      </c>
      <c r="I197">
        <v>0</v>
      </c>
      <c r="J197">
        <v>360</v>
      </c>
      <c r="K197">
        <v>0</v>
      </c>
      <c r="L197">
        <v>0</v>
      </c>
      <c r="M197" t="s">
        <v>23</v>
      </c>
      <c r="N197" t="s">
        <v>24</v>
      </c>
      <c r="O197" t="s">
        <v>0</v>
      </c>
      <c r="P197">
        <v>0</v>
      </c>
      <c r="Q197">
        <v>0</v>
      </c>
    </row>
    <row r="198" spans="1:17" x14ac:dyDescent="0.25">
      <c r="A198" s="9" t="s">
        <v>0</v>
      </c>
      <c r="B198" t="s">
        <v>390</v>
      </c>
      <c r="C198" t="s">
        <v>0</v>
      </c>
      <c r="D198" t="s">
        <v>391</v>
      </c>
      <c r="E198" t="s">
        <v>0</v>
      </c>
      <c r="F198" s="10">
        <f>TODAY()+684</f>
        <v>44885.348306053245</v>
      </c>
      <c r="G198" s="10">
        <f>TODAY()+744</f>
        <v>44945.348306053245</v>
      </c>
      <c r="H198" t="s">
        <v>0</v>
      </c>
      <c r="I198">
        <v>0</v>
      </c>
      <c r="J198">
        <v>360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392</v>
      </c>
      <c r="C199" t="s">
        <v>0</v>
      </c>
      <c r="D199" t="s">
        <v>393</v>
      </c>
      <c r="E199" t="s">
        <v>0</v>
      </c>
      <c r="F199" s="10">
        <f>TODAY()+684</f>
        <v>44885.348306064814</v>
      </c>
      <c r="G199" s="10">
        <f>TODAY()+744</f>
        <v>44945.348306064814</v>
      </c>
      <c r="H199" t="s">
        <v>0</v>
      </c>
      <c r="I199">
        <v>0</v>
      </c>
      <c r="J199">
        <v>360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394</v>
      </c>
      <c r="C200" t="s">
        <v>0</v>
      </c>
      <c r="D200" t="s">
        <v>395</v>
      </c>
      <c r="E200" t="s">
        <v>0</v>
      </c>
      <c r="F200" s="10">
        <f>TODAY()+684</f>
        <v>44885.348306064814</v>
      </c>
      <c r="G200" s="10">
        <f>TODAY()+744</f>
        <v>44945.348306064814</v>
      </c>
      <c r="H200" t="s">
        <v>0</v>
      </c>
      <c r="I200">
        <v>0</v>
      </c>
      <c r="J200">
        <v>360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396</v>
      </c>
      <c r="C201" t="s">
        <v>0</v>
      </c>
      <c r="D201" t="s">
        <v>397</v>
      </c>
      <c r="E201" t="s">
        <v>0</v>
      </c>
      <c r="F201" s="10">
        <f>TODAY()+684</f>
        <v>44885.348306064814</v>
      </c>
      <c r="G201" s="10">
        <f>TODAY()+744</f>
        <v>44945.348306064814</v>
      </c>
      <c r="H201" t="s">
        <v>0</v>
      </c>
      <c r="I201">
        <v>0</v>
      </c>
      <c r="J201">
        <v>360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398</v>
      </c>
      <c r="C202" t="s">
        <v>0</v>
      </c>
      <c r="D202" t="s">
        <v>399</v>
      </c>
      <c r="E202" t="s">
        <v>0</v>
      </c>
      <c r="F202" s="10">
        <f>TODAY()+684</f>
        <v>44885.348306064814</v>
      </c>
      <c r="G202" s="10">
        <f>TODAY()+744</f>
        <v>44945.348306064814</v>
      </c>
      <c r="H202" t="s">
        <v>0</v>
      </c>
      <c r="I202">
        <v>0</v>
      </c>
      <c r="J202">
        <v>360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400</v>
      </c>
      <c r="C203" t="s">
        <v>0</v>
      </c>
      <c r="D203" t="s">
        <v>401</v>
      </c>
      <c r="E203" t="s">
        <v>0</v>
      </c>
      <c r="F203" s="10">
        <f>TODAY()+684</f>
        <v>44885.348306064814</v>
      </c>
      <c r="G203" s="10">
        <f>TODAY()+744</f>
        <v>44945.348306064814</v>
      </c>
      <c r="H203" t="s">
        <v>0</v>
      </c>
      <c r="I203">
        <v>0</v>
      </c>
      <c r="J203">
        <v>360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402</v>
      </c>
      <c r="C204" t="s">
        <v>0</v>
      </c>
      <c r="D204" t="s">
        <v>403</v>
      </c>
      <c r="E204" t="s">
        <v>0</v>
      </c>
      <c r="F204" s="10">
        <f>TODAY()+684</f>
        <v>44885.348306064814</v>
      </c>
      <c r="G204" s="10">
        <f>TODAY()+744</f>
        <v>44945.348306064814</v>
      </c>
      <c r="H204" t="s">
        <v>0</v>
      </c>
      <c r="I204">
        <v>0</v>
      </c>
      <c r="J204">
        <v>360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7" x14ac:dyDescent="0.25">
      <c r="A205" s="9" t="s">
        <v>0</v>
      </c>
      <c r="B205" t="s">
        <v>404</v>
      </c>
      <c r="C205" t="s">
        <v>0</v>
      </c>
      <c r="D205" t="s">
        <v>405</v>
      </c>
      <c r="E205" t="s">
        <v>0</v>
      </c>
      <c r="F205" s="10">
        <f>TODAY()+684</f>
        <v>44885.348306064814</v>
      </c>
      <c r="G205" s="10">
        <f>TODAY()+744</f>
        <v>44945.348306064814</v>
      </c>
      <c r="H205" t="s">
        <v>0</v>
      </c>
      <c r="I205">
        <v>0</v>
      </c>
      <c r="J205">
        <v>360</v>
      </c>
      <c r="K205">
        <v>0</v>
      </c>
      <c r="L205">
        <v>0</v>
      </c>
      <c r="M205" t="s">
        <v>23</v>
      </c>
      <c r="N205" t="s">
        <v>24</v>
      </c>
      <c r="O205" t="s">
        <v>0</v>
      </c>
      <c r="P205">
        <v>0</v>
      </c>
      <c r="Q205">
        <v>0</v>
      </c>
    </row>
    <row r="206" spans="1:17" x14ac:dyDescent="0.25">
      <c r="A206" s="9" t="s">
        <v>0</v>
      </c>
      <c r="B206" t="s">
        <v>406</v>
      </c>
      <c r="C206" t="s">
        <v>0</v>
      </c>
      <c r="D206" t="s">
        <v>407</v>
      </c>
      <c r="E206" t="s">
        <v>0</v>
      </c>
      <c r="F206" s="10">
        <f>TODAY()+684</f>
        <v>44885.348306064814</v>
      </c>
      <c r="G206" s="10">
        <f>TODAY()+744</f>
        <v>44945.348306064814</v>
      </c>
      <c r="H206" t="s">
        <v>0</v>
      </c>
      <c r="I206">
        <v>0</v>
      </c>
      <c r="J206">
        <v>360</v>
      </c>
      <c r="K206">
        <v>0</v>
      </c>
      <c r="L206">
        <v>0</v>
      </c>
      <c r="M206" t="s">
        <v>23</v>
      </c>
      <c r="N206" t="s">
        <v>24</v>
      </c>
      <c r="O206" t="s">
        <v>0</v>
      </c>
      <c r="P206">
        <v>0</v>
      </c>
      <c r="Q206">
        <v>0</v>
      </c>
    </row>
    <row r="207" spans="1:17" x14ac:dyDescent="0.25">
      <c r="A207" s="9" t="s">
        <v>0</v>
      </c>
      <c r="B207" t="s">
        <v>408</v>
      </c>
      <c r="C207" t="s">
        <v>0</v>
      </c>
      <c r="D207" t="s">
        <v>409</v>
      </c>
      <c r="E207" t="s">
        <v>0</v>
      </c>
      <c r="F207" s="10">
        <f>TODAY()+684</f>
        <v>44885.348306064814</v>
      </c>
      <c r="G207" s="10">
        <f>TODAY()+744</f>
        <v>44945.348306064814</v>
      </c>
      <c r="H207" t="s">
        <v>0</v>
      </c>
      <c r="I207">
        <v>0</v>
      </c>
      <c r="J207">
        <v>360</v>
      </c>
      <c r="K207">
        <v>0</v>
      </c>
      <c r="L207">
        <v>0</v>
      </c>
      <c r="M207" t="s">
        <v>23</v>
      </c>
      <c r="N207" t="s">
        <v>24</v>
      </c>
      <c r="O207" t="s">
        <v>0</v>
      </c>
      <c r="P207">
        <v>0</v>
      </c>
      <c r="Q207">
        <v>0</v>
      </c>
    </row>
    <row r="208" spans="1:17" x14ac:dyDescent="0.25">
      <c r="A208" s="6" t="s">
        <v>0</v>
      </c>
      <c r="B208" s="7" t="s">
        <v>410</v>
      </c>
      <c r="C208" s="7" t="s">
        <v>411</v>
      </c>
      <c r="D208" s="7"/>
      <c r="E208" s="7" t="s">
        <v>0</v>
      </c>
      <c r="F208" s="8">
        <f>TODAY()+747</f>
        <v>44948.348306064814</v>
      </c>
      <c r="G208" s="8">
        <f>TODAY()+839</f>
        <v>45040.348306064814</v>
      </c>
      <c r="H208" s="7" t="s">
        <v>0</v>
      </c>
      <c r="I208" s="7">
        <v>0</v>
      </c>
      <c r="J208" s="7">
        <v>536</v>
      </c>
      <c r="K208" s="7">
        <v>0</v>
      </c>
      <c r="L208" s="7">
        <v>0</v>
      </c>
      <c r="M208" s="7" t="s">
        <v>0</v>
      </c>
      <c r="N208" s="7" t="s">
        <v>0</v>
      </c>
      <c r="O208" s="7" t="s">
        <v>0</v>
      </c>
      <c r="P208" s="7">
        <v>0</v>
      </c>
      <c r="Q208" s="7">
        <v>0</v>
      </c>
    </row>
    <row r="209" spans="1:17" x14ac:dyDescent="0.25">
      <c r="A209" s="9" t="s">
        <v>0</v>
      </c>
      <c r="B209" t="s">
        <v>412</v>
      </c>
      <c r="C209" t="s">
        <v>0</v>
      </c>
      <c r="D209" t="s">
        <v>413</v>
      </c>
      <c r="E209" t="s">
        <v>0</v>
      </c>
      <c r="F209" s="10">
        <f>TODAY()+747</f>
        <v>44948.348306064814</v>
      </c>
      <c r="G209" s="10">
        <f>TODAY()+807</f>
        <v>45008.348306064814</v>
      </c>
      <c r="H209" t="s">
        <v>0</v>
      </c>
      <c r="I209">
        <v>0</v>
      </c>
      <c r="J209">
        <v>360</v>
      </c>
      <c r="K209">
        <v>0</v>
      </c>
      <c r="L209">
        <v>0</v>
      </c>
      <c r="M209" t="s">
        <v>23</v>
      </c>
      <c r="N209" t="s">
        <v>24</v>
      </c>
      <c r="O209" t="s">
        <v>0</v>
      </c>
      <c r="P209">
        <v>0</v>
      </c>
      <c r="Q209">
        <v>0</v>
      </c>
    </row>
    <row r="210" spans="1:17" x14ac:dyDescent="0.25">
      <c r="A210" s="9" t="s">
        <v>0</v>
      </c>
      <c r="B210" t="s">
        <v>414</v>
      </c>
      <c r="C210" t="s">
        <v>0</v>
      </c>
      <c r="D210" t="s">
        <v>415</v>
      </c>
      <c r="E210" t="s">
        <v>0</v>
      </c>
      <c r="F210" s="10">
        <f>TODAY()+747</f>
        <v>44948.34830607639</v>
      </c>
      <c r="G210" s="10">
        <f>TODAY()+807</f>
        <v>45008.34830607639</v>
      </c>
      <c r="H210" t="s">
        <v>0</v>
      </c>
      <c r="I210">
        <v>0</v>
      </c>
      <c r="J210">
        <v>360</v>
      </c>
      <c r="K210">
        <v>0</v>
      </c>
      <c r="L210">
        <v>0</v>
      </c>
      <c r="M210" t="s">
        <v>23</v>
      </c>
      <c r="N210" t="s">
        <v>24</v>
      </c>
      <c r="O210" t="s">
        <v>0</v>
      </c>
      <c r="P210">
        <v>0</v>
      </c>
      <c r="Q210">
        <v>0</v>
      </c>
    </row>
    <row r="211" spans="1:17" x14ac:dyDescent="0.25">
      <c r="A211" s="9" t="s">
        <v>0</v>
      </c>
      <c r="B211" t="s">
        <v>416</v>
      </c>
      <c r="C211" t="s">
        <v>0</v>
      </c>
      <c r="D211" t="s">
        <v>417</v>
      </c>
      <c r="E211" t="s">
        <v>0</v>
      </c>
      <c r="F211" s="10">
        <f>TODAY()+747</f>
        <v>44948.34830607639</v>
      </c>
      <c r="G211" s="10">
        <f>TODAY()+807</f>
        <v>45008.34830607639</v>
      </c>
      <c r="H211" t="s">
        <v>0</v>
      </c>
      <c r="I211">
        <v>0</v>
      </c>
      <c r="J211">
        <v>360</v>
      </c>
      <c r="K211">
        <v>0</v>
      </c>
      <c r="L211">
        <v>0</v>
      </c>
      <c r="M211" t="s">
        <v>23</v>
      </c>
      <c r="N211" t="s">
        <v>24</v>
      </c>
      <c r="O211" t="s">
        <v>0</v>
      </c>
      <c r="P211">
        <v>0</v>
      </c>
      <c r="Q211">
        <v>0</v>
      </c>
    </row>
    <row r="212" spans="1:17" x14ac:dyDescent="0.25">
      <c r="A212" s="9" t="s">
        <v>0</v>
      </c>
      <c r="B212" t="s">
        <v>418</v>
      </c>
      <c r="C212" t="s">
        <v>0</v>
      </c>
      <c r="D212" t="s">
        <v>419</v>
      </c>
      <c r="E212" t="s">
        <v>0</v>
      </c>
      <c r="F212" s="10">
        <f>TODAY()+747</f>
        <v>44948.34830607639</v>
      </c>
      <c r="G212" s="10">
        <f>TODAY()+807</f>
        <v>45008.34830607639</v>
      </c>
      <c r="H212" t="s">
        <v>0</v>
      </c>
      <c r="I212">
        <v>0</v>
      </c>
      <c r="J212">
        <v>360</v>
      </c>
      <c r="K212">
        <v>0</v>
      </c>
      <c r="L212">
        <v>0</v>
      </c>
      <c r="M212" t="s">
        <v>23</v>
      </c>
      <c r="N212" t="s">
        <v>24</v>
      </c>
      <c r="O212" t="s">
        <v>0</v>
      </c>
      <c r="P212">
        <v>0</v>
      </c>
      <c r="Q212">
        <v>0</v>
      </c>
    </row>
    <row r="213" spans="1:17" x14ac:dyDescent="0.25">
      <c r="A213" s="9" t="s">
        <v>0</v>
      </c>
      <c r="B213" t="s">
        <v>420</v>
      </c>
      <c r="C213" t="s">
        <v>0</v>
      </c>
      <c r="D213" t="s">
        <v>421</v>
      </c>
      <c r="E213" t="s">
        <v>0</v>
      </c>
      <c r="F213" s="10">
        <f>TODAY()+747</f>
        <v>44948.34830607639</v>
      </c>
      <c r="G213" s="10">
        <f>TODAY()+807</f>
        <v>45008.34830607639</v>
      </c>
      <c r="H213" t="s">
        <v>0</v>
      </c>
      <c r="I213">
        <v>0</v>
      </c>
      <c r="J213">
        <v>360</v>
      </c>
      <c r="K213">
        <v>0</v>
      </c>
      <c r="L213">
        <v>0</v>
      </c>
      <c r="M213" t="s">
        <v>23</v>
      </c>
      <c r="N213" t="s">
        <v>24</v>
      </c>
      <c r="O213" t="s">
        <v>0</v>
      </c>
      <c r="P213">
        <v>0</v>
      </c>
      <c r="Q213">
        <v>0</v>
      </c>
    </row>
    <row r="214" spans="1:17" x14ac:dyDescent="0.25">
      <c r="A214" s="9" t="s">
        <v>0</v>
      </c>
      <c r="B214" t="s">
        <v>422</v>
      </c>
      <c r="C214" t="s">
        <v>0</v>
      </c>
      <c r="D214" t="s">
        <v>423</v>
      </c>
      <c r="E214" t="s">
        <v>0</v>
      </c>
      <c r="F214" s="10">
        <f>TODAY()+747</f>
        <v>44948.34830607639</v>
      </c>
      <c r="G214" s="10">
        <f>TODAY()+807</f>
        <v>45008.34830607639</v>
      </c>
      <c r="H214" t="s">
        <v>0</v>
      </c>
      <c r="I214">
        <v>0</v>
      </c>
      <c r="J214">
        <v>360</v>
      </c>
      <c r="K214">
        <v>0</v>
      </c>
      <c r="L214">
        <v>0</v>
      </c>
      <c r="M214" t="s">
        <v>23</v>
      </c>
      <c r="N214" t="s">
        <v>24</v>
      </c>
      <c r="O214" t="s">
        <v>0</v>
      </c>
      <c r="P214">
        <v>0</v>
      </c>
      <c r="Q214">
        <v>0</v>
      </c>
    </row>
    <row r="215" spans="1:17" x14ac:dyDescent="0.25">
      <c r="A215" s="9" t="s">
        <v>0</v>
      </c>
      <c r="B215" t="s">
        <v>424</v>
      </c>
      <c r="C215" t="s">
        <v>0</v>
      </c>
      <c r="D215" t="s">
        <v>425</v>
      </c>
      <c r="E215" t="s">
        <v>0</v>
      </c>
      <c r="F215" s="10">
        <f>TODAY()+747</f>
        <v>44948.34830607639</v>
      </c>
      <c r="G215" s="10">
        <f>TODAY()+807</f>
        <v>45008.34830607639</v>
      </c>
      <c r="H215" t="s">
        <v>0</v>
      </c>
      <c r="I215">
        <v>0</v>
      </c>
      <c r="J215">
        <v>360</v>
      </c>
      <c r="K215">
        <v>0</v>
      </c>
      <c r="L215">
        <v>0</v>
      </c>
      <c r="M215" t="s">
        <v>23</v>
      </c>
      <c r="N215" t="s">
        <v>24</v>
      </c>
      <c r="O215" t="s">
        <v>0</v>
      </c>
      <c r="P215">
        <v>0</v>
      </c>
      <c r="Q215">
        <v>0</v>
      </c>
    </row>
    <row r="216" spans="1:17" x14ac:dyDescent="0.25">
      <c r="A216" s="9" t="s">
        <v>0</v>
      </c>
      <c r="B216" t="s">
        <v>426</v>
      </c>
      <c r="C216" t="s">
        <v>0</v>
      </c>
      <c r="D216" t="s">
        <v>427</v>
      </c>
      <c r="E216" t="s">
        <v>0</v>
      </c>
      <c r="F216" s="10">
        <f>TODAY()+777</f>
        <v>44978.34830607639</v>
      </c>
      <c r="G216" s="10">
        <f>TODAY()+839</f>
        <v>45040.34830607639</v>
      </c>
      <c r="H216" t="s">
        <v>0</v>
      </c>
      <c r="I216">
        <v>0</v>
      </c>
      <c r="J216">
        <v>360</v>
      </c>
      <c r="K216">
        <v>0</v>
      </c>
      <c r="L216">
        <v>0</v>
      </c>
      <c r="M216" t="s">
        <v>23</v>
      </c>
      <c r="N216" t="s">
        <v>24</v>
      </c>
      <c r="O216" t="s">
        <v>0</v>
      </c>
      <c r="P216">
        <v>0</v>
      </c>
      <c r="Q216">
        <v>0</v>
      </c>
    </row>
    <row r="217" spans="1:17" x14ac:dyDescent="0.25">
      <c r="A217" s="9" t="s">
        <v>0</v>
      </c>
      <c r="B217" t="s">
        <v>428</v>
      </c>
      <c r="C217" t="s">
        <v>0</v>
      </c>
      <c r="D217" t="s">
        <v>429</v>
      </c>
      <c r="E217" t="s">
        <v>0</v>
      </c>
      <c r="F217" s="10">
        <f>TODAY()+777</f>
        <v>44978.34830607639</v>
      </c>
      <c r="G217" s="10">
        <f>TODAY()+839</f>
        <v>45040.34830607639</v>
      </c>
      <c r="H217" t="s">
        <v>0</v>
      </c>
      <c r="I217">
        <v>0</v>
      </c>
      <c r="J217">
        <v>360</v>
      </c>
      <c r="K217">
        <v>0</v>
      </c>
      <c r="L217">
        <v>0</v>
      </c>
      <c r="M217" t="s">
        <v>23</v>
      </c>
      <c r="N217" t="s">
        <v>24</v>
      </c>
      <c r="O217" t="s">
        <v>0</v>
      </c>
      <c r="P217">
        <v>0</v>
      </c>
      <c r="Q217">
        <v>0</v>
      </c>
    </row>
    <row r="218" spans="1:17" x14ac:dyDescent="0.25">
      <c r="A218" s="9" t="s">
        <v>0</v>
      </c>
      <c r="B218" t="s">
        <v>430</v>
      </c>
      <c r="C218" t="s">
        <v>0</v>
      </c>
      <c r="D218" t="s">
        <v>431</v>
      </c>
      <c r="E218" t="s">
        <v>0</v>
      </c>
      <c r="F218" s="10">
        <f>TODAY()+777</f>
        <v>44978.34830607639</v>
      </c>
      <c r="G218" s="10">
        <f>TODAY()+839</f>
        <v>45040.34830607639</v>
      </c>
      <c r="H218" t="s">
        <v>0</v>
      </c>
      <c r="I218">
        <v>0</v>
      </c>
      <c r="J218">
        <v>360</v>
      </c>
      <c r="K218">
        <v>0</v>
      </c>
      <c r="L218">
        <v>0</v>
      </c>
      <c r="M218" t="s">
        <v>23</v>
      </c>
      <c r="N218" t="s">
        <v>24</v>
      </c>
      <c r="O218" t="s">
        <v>0</v>
      </c>
      <c r="P218">
        <v>0</v>
      </c>
      <c r="Q218">
        <v>0</v>
      </c>
    </row>
    <row r="219" spans="1:17" x14ac:dyDescent="0.25">
      <c r="A219" s="9" t="s">
        <v>0</v>
      </c>
      <c r="B219" t="s">
        <v>432</v>
      </c>
      <c r="C219" t="s">
        <v>0</v>
      </c>
      <c r="D219" t="s">
        <v>433</v>
      </c>
      <c r="E219" t="s">
        <v>0</v>
      </c>
      <c r="F219" s="10">
        <f>TODAY()+777</f>
        <v>44978.348306087966</v>
      </c>
      <c r="G219" s="10">
        <f>TODAY()+839</f>
        <v>45040.348306087966</v>
      </c>
      <c r="H219" t="s">
        <v>0</v>
      </c>
      <c r="I219">
        <v>0</v>
      </c>
      <c r="J219">
        <v>360</v>
      </c>
      <c r="K219">
        <v>0</v>
      </c>
      <c r="L219">
        <v>0</v>
      </c>
      <c r="M219" t="s">
        <v>23</v>
      </c>
      <c r="N219" t="s">
        <v>24</v>
      </c>
      <c r="O219" t="s">
        <v>0</v>
      </c>
      <c r="P219">
        <v>0</v>
      </c>
      <c r="Q219">
        <v>0</v>
      </c>
    </row>
    <row r="220" spans="1:17" x14ac:dyDescent="0.25">
      <c r="A220" s="9" t="s">
        <v>0</v>
      </c>
      <c r="B220" t="s">
        <v>434</v>
      </c>
      <c r="C220" t="s">
        <v>0</v>
      </c>
      <c r="D220" t="s">
        <v>435</v>
      </c>
      <c r="E220" t="s">
        <v>0</v>
      </c>
      <c r="F220" s="10">
        <f>TODAY()+777</f>
        <v>44978.348306087966</v>
      </c>
      <c r="G220" s="10">
        <f>TODAY()+839</f>
        <v>45040.348306087966</v>
      </c>
      <c r="H220" t="s">
        <v>0</v>
      </c>
      <c r="I220">
        <v>0</v>
      </c>
      <c r="J220">
        <v>360</v>
      </c>
      <c r="K220">
        <v>0</v>
      </c>
      <c r="L220">
        <v>0</v>
      </c>
      <c r="M220" t="s">
        <v>23</v>
      </c>
      <c r="N220" t="s">
        <v>24</v>
      </c>
      <c r="O220" t="s">
        <v>0</v>
      </c>
      <c r="P220">
        <v>0</v>
      </c>
      <c r="Q220">
        <v>0</v>
      </c>
    </row>
    <row r="221" spans="1:17" x14ac:dyDescent="0.25">
      <c r="A221" s="9" t="s">
        <v>0</v>
      </c>
      <c r="B221" t="s">
        <v>436</v>
      </c>
      <c r="C221" t="s">
        <v>0</v>
      </c>
      <c r="D221" t="s">
        <v>42</v>
      </c>
      <c r="E221" t="s">
        <v>0</v>
      </c>
      <c r="F221" s="10">
        <f>TODAY()+777</f>
        <v>44978.348306087966</v>
      </c>
      <c r="G221" s="10">
        <f>TODAY()+839</f>
        <v>45040.348306087966</v>
      </c>
      <c r="H221" t="s">
        <v>0</v>
      </c>
      <c r="I221">
        <v>0</v>
      </c>
      <c r="J221">
        <v>360</v>
      </c>
      <c r="K221">
        <v>0</v>
      </c>
      <c r="L221">
        <v>0</v>
      </c>
      <c r="M221" t="s">
        <v>23</v>
      </c>
      <c r="N221" t="s">
        <v>24</v>
      </c>
      <c r="O221" t="s">
        <v>0</v>
      </c>
      <c r="P221">
        <v>0</v>
      </c>
      <c r="Q221">
        <v>0</v>
      </c>
    </row>
    <row r="222" spans="1:17" x14ac:dyDescent="0.25">
      <c r="A222" s="6" t="s">
        <v>0</v>
      </c>
      <c r="B222" s="7" t="s">
        <v>437</v>
      </c>
      <c r="C222" s="7" t="s">
        <v>438</v>
      </c>
      <c r="D222" s="7"/>
      <c r="E222" s="7" t="s">
        <v>0</v>
      </c>
      <c r="F222" s="8">
        <f>TODAY()+840</f>
        <v>45041.348306087966</v>
      </c>
      <c r="G222" s="8">
        <f>TODAY()+931</f>
        <v>45132.348306087966</v>
      </c>
      <c r="H222" s="7" t="s">
        <v>0</v>
      </c>
      <c r="I222" s="7">
        <v>0</v>
      </c>
      <c r="J222" s="7">
        <v>528</v>
      </c>
      <c r="K222" s="7">
        <v>0</v>
      </c>
      <c r="L222" s="7">
        <v>0</v>
      </c>
      <c r="M222" s="7" t="s">
        <v>0</v>
      </c>
      <c r="N222" s="7" t="s">
        <v>0</v>
      </c>
      <c r="O222" s="7" t="s">
        <v>0</v>
      </c>
      <c r="P222" s="7">
        <v>0</v>
      </c>
      <c r="Q222" s="7">
        <v>0</v>
      </c>
    </row>
    <row r="223" spans="1:17" x14ac:dyDescent="0.25">
      <c r="A223" s="9" t="s">
        <v>0</v>
      </c>
      <c r="B223" t="s">
        <v>439</v>
      </c>
      <c r="C223" t="s">
        <v>0</v>
      </c>
      <c r="D223" t="s">
        <v>440</v>
      </c>
      <c r="E223" t="s">
        <v>0</v>
      </c>
      <c r="F223" s="10">
        <f>TODAY()+840</f>
        <v>45041.348306087966</v>
      </c>
      <c r="G223" s="10">
        <f>TODAY()+902</f>
        <v>45103.348306087966</v>
      </c>
      <c r="H223" t="s">
        <v>0</v>
      </c>
      <c r="I223">
        <v>0</v>
      </c>
      <c r="J223">
        <v>360</v>
      </c>
      <c r="K223">
        <v>0</v>
      </c>
      <c r="L223">
        <v>0</v>
      </c>
      <c r="M223" t="s">
        <v>23</v>
      </c>
      <c r="N223" t="s">
        <v>24</v>
      </c>
      <c r="O223" t="s">
        <v>0</v>
      </c>
      <c r="P223">
        <v>0</v>
      </c>
      <c r="Q223">
        <v>0</v>
      </c>
    </row>
    <row r="224" spans="1:17" x14ac:dyDescent="0.25">
      <c r="A224" s="9" t="s">
        <v>0</v>
      </c>
      <c r="B224" t="s">
        <v>441</v>
      </c>
      <c r="C224" t="s">
        <v>0</v>
      </c>
      <c r="D224" t="s">
        <v>442</v>
      </c>
      <c r="E224" t="s">
        <v>0</v>
      </c>
      <c r="F224" s="10">
        <f>TODAY()+869</f>
        <v>45070.348306087966</v>
      </c>
      <c r="G224" s="10">
        <f>TODAY()+931</f>
        <v>45132.348306087966</v>
      </c>
      <c r="H224" t="s">
        <v>0</v>
      </c>
      <c r="I224">
        <v>0</v>
      </c>
      <c r="J224">
        <v>360</v>
      </c>
      <c r="K224">
        <v>0</v>
      </c>
      <c r="L224">
        <v>0</v>
      </c>
      <c r="M224" t="s">
        <v>23</v>
      </c>
      <c r="N224" t="s">
        <v>24</v>
      </c>
      <c r="O224" t="s">
        <v>0</v>
      </c>
      <c r="P224">
        <v>0</v>
      </c>
      <c r="Q224">
        <v>0</v>
      </c>
    </row>
    <row r="225" spans="1:17" x14ac:dyDescent="0.25">
      <c r="A225" s="9" t="s">
        <v>0</v>
      </c>
      <c r="B225" t="s">
        <v>443</v>
      </c>
      <c r="C225" t="s">
        <v>0</v>
      </c>
      <c r="D225" t="s">
        <v>444</v>
      </c>
      <c r="E225" t="s">
        <v>0</v>
      </c>
      <c r="F225" s="10">
        <f>TODAY()+869</f>
        <v>45070.348306087966</v>
      </c>
      <c r="G225" s="10">
        <f>TODAY()+931</f>
        <v>45132.348306087966</v>
      </c>
      <c r="H225" t="s">
        <v>0</v>
      </c>
      <c r="I225">
        <v>0</v>
      </c>
      <c r="J225">
        <v>360</v>
      </c>
      <c r="K225">
        <v>0</v>
      </c>
      <c r="L225">
        <v>0</v>
      </c>
      <c r="M225" t="s">
        <v>23</v>
      </c>
      <c r="N225" t="s">
        <v>24</v>
      </c>
      <c r="O225" t="s">
        <v>0</v>
      </c>
      <c r="P225">
        <v>0</v>
      </c>
      <c r="Q225">
        <v>0</v>
      </c>
    </row>
    <row r="226" spans="1:17" x14ac:dyDescent="0.25">
      <c r="A226" s="9" t="s">
        <v>0</v>
      </c>
      <c r="B226" t="s">
        <v>445</v>
      </c>
      <c r="C226" t="s">
        <v>0</v>
      </c>
      <c r="D226" t="s">
        <v>446</v>
      </c>
      <c r="E226" t="s">
        <v>0</v>
      </c>
      <c r="F226" s="10">
        <f>TODAY()+869</f>
        <v>45070.348306087966</v>
      </c>
      <c r="G226" s="10">
        <f>TODAY()+931</f>
        <v>45132.348306087966</v>
      </c>
      <c r="H226" t="s">
        <v>0</v>
      </c>
      <c r="I226">
        <v>0</v>
      </c>
      <c r="J226">
        <v>360</v>
      </c>
      <c r="K226">
        <v>0</v>
      </c>
      <c r="L226">
        <v>0</v>
      </c>
      <c r="M226" t="s">
        <v>23</v>
      </c>
      <c r="N226" t="s">
        <v>24</v>
      </c>
      <c r="O226" t="s">
        <v>0</v>
      </c>
      <c r="P226">
        <v>0</v>
      </c>
      <c r="Q226">
        <v>0</v>
      </c>
    </row>
    <row r="227" spans="1:17" x14ac:dyDescent="0.25">
      <c r="A227" s="9" t="s">
        <v>0</v>
      </c>
      <c r="B227" t="s">
        <v>447</v>
      </c>
      <c r="C227" t="s">
        <v>0</v>
      </c>
      <c r="D227" t="s">
        <v>448</v>
      </c>
      <c r="E227" t="s">
        <v>0</v>
      </c>
      <c r="F227" s="10">
        <f>TODAY()+869</f>
        <v>45070.348306087966</v>
      </c>
      <c r="G227" s="10">
        <f>TODAY()+931</f>
        <v>45132.348306087966</v>
      </c>
      <c r="H227" t="s">
        <v>0</v>
      </c>
      <c r="I227">
        <v>0</v>
      </c>
      <c r="J227">
        <v>360</v>
      </c>
      <c r="K227">
        <v>0</v>
      </c>
      <c r="L227">
        <v>0</v>
      </c>
      <c r="M227" t="s">
        <v>23</v>
      </c>
      <c r="N227" t="s">
        <v>24</v>
      </c>
      <c r="O227" t="s">
        <v>0</v>
      </c>
      <c r="P227">
        <v>0</v>
      </c>
      <c r="Q227">
        <v>0</v>
      </c>
    </row>
    <row r="228" spans="1:17" x14ac:dyDescent="0.25">
      <c r="A228" s="9" t="s">
        <v>0</v>
      </c>
      <c r="B228" t="s">
        <v>449</v>
      </c>
      <c r="C228" t="s">
        <v>0</v>
      </c>
      <c r="D228" t="s">
        <v>42</v>
      </c>
      <c r="E228" t="s">
        <v>0</v>
      </c>
      <c r="F228" s="10">
        <f>TODAY()+869</f>
        <v>45070.348306087966</v>
      </c>
      <c r="G228" s="10">
        <f>TODAY()+931</f>
        <v>45132.348306099535</v>
      </c>
      <c r="H228" t="s">
        <v>0</v>
      </c>
      <c r="I228">
        <v>0</v>
      </c>
      <c r="J228">
        <v>360</v>
      </c>
      <c r="K228">
        <v>0</v>
      </c>
      <c r="L228">
        <v>0</v>
      </c>
      <c r="M228" t="s">
        <v>23</v>
      </c>
      <c r="N228" t="s">
        <v>24</v>
      </c>
      <c r="O228" t="s">
        <v>0</v>
      </c>
      <c r="P228">
        <v>0</v>
      </c>
      <c r="Q228">
        <v>0</v>
      </c>
    </row>
    <row r="229" spans="1:17" x14ac:dyDescent="0.25">
      <c r="A229" s="6" t="s">
        <v>0</v>
      </c>
      <c r="B229" s="7" t="s">
        <v>450</v>
      </c>
      <c r="C229" s="7" t="s">
        <v>451</v>
      </c>
      <c r="D229" s="7"/>
      <c r="E229" s="7" t="s">
        <v>0</v>
      </c>
      <c r="F229" s="8">
        <f>TODAY()+932</f>
        <v>45133.348306099535</v>
      </c>
      <c r="G229" s="8">
        <f>TODAY()+994</f>
        <v>45195.348306099535</v>
      </c>
      <c r="H229" s="7" t="s">
        <v>0</v>
      </c>
      <c r="I229" s="7">
        <v>0</v>
      </c>
      <c r="J229" s="7">
        <v>360</v>
      </c>
      <c r="K229" s="7">
        <v>0</v>
      </c>
      <c r="L229" s="7">
        <v>0</v>
      </c>
      <c r="M229" s="7" t="s">
        <v>0</v>
      </c>
      <c r="N229" s="7" t="s">
        <v>0</v>
      </c>
      <c r="O229" s="7" t="s">
        <v>0</v>
      </c>
      <c r="P229" s="7">
        <v>0</v>
      </c>
      <c r="Q229" s="7">
        <v>0</v>
      </c>
    </row>
    <row r="230" spans="1:17" x14ac:dyDescent="0.25">
      <c r="A230" s="9" t="s">
        <v>0</v>
      </c>
      <c r="B230" t="s">
        <v>452</v>
      </c>
      <c r="C230" t="s">
        <v>0</v>
      </c>
      <c r="D230" t="s">
        <v>453</v>
      </c>
      <c r="E230" t="s">
        <v>0</v>
      </c>
      <c r="F230" s="10">
        <f>TODAY()+932</f>
        <v>45133.348306099535</v>
      </c>
      <c r="G230" s="10">
        <f>TODAY()+994</f>
        <v>45195.348306099535</v>
      </c>
      <c r="H230" t="s">
        <v>0</v>
      </c>
      <c r="I230">
        <v>0</v>
      </c>
      <c r="J230">
        <v>360</v>
      </c>
      <c r="K230">
        <v>0</v>
      </c>
      <c r="L230">
        <v>0</v>
      </c>
      <c r="M230" t="s">
        <v>23</v>
      </c>
      <c r="N230" t="s">
        <v>24</v>
      </c>
      <c r="O230" t="s">
        <v>0</v>
      </c>
      <c r="P230">
        <v>0</v>
      </c>
      <c r="Q230">
        <v>0</v>
      </c>
    </row>
    <row r="231" spans="1:17" x14ac:dyDescent="0.25">
      <c r="A231" s="9" t="s">
        <v>0</v>
      </c>
      <c r="B231" t="s">
        <v>454</v>
      </c>
      <c r="C231" t="s">
        <v>0</v>
      </c>
      <c r="D231" t="s">
        <v>455</v>
      </c>
      <c r="E231" t="s">
        <v>0</v>
      </c>
      <c r="F231" s="10">
        <f>TODAY()+932</f>
        <v>45133.348306099535</v>
      </c>
      <c r="G231" s="10">
        <f>TODAY()+994</f>
        <v>45195.348306099535</v>
      </c>
      <c r="H231" t="s">
        <v>0</v>
      </c>
      <c r="I231">
        <v>0</v>
      </c>
      <c r="J231">
        <v>360</v>
      </c>
      <c r="K231">
        <v>0</v>
      </c>
      <c r="L231">
        <v>0</v>
      </c>
      <c r="M231" t="s">
        <v>23</v>
      </c>
      <c r="N231" t="s">
        <v>24</v>
      </c>
      <c r="O231" t="s">
        <v>0</v>
      </c>
      <c r="P231">
        <v>0</v>
      </c>
      <c r="Q231">
        <v>0</v>
      </c>
    </row>
    <row r="232" spans="1:17" x14ac:dyDescent="0.25">
      <c r="A232" s="9" t="s">
        <v>0</v>
      </c>
      <c r="B232" t="s">
        <v>456</v>
      </c>
      <c r="C232" t="s">
        <v>0</v>
      </c>
      <c r="D232" t="s">
        <v>457</v>
      </c>
      <c r="E232" t="s">
        <v>0</v>
      </c>
      <c r="F232" s="10">
        <f>TODAY()+932</f>
        <v>45133.348306099535</v>
      </c>
      <c r="G232" s="10">
        <f>TODAY()+994</f>
        <v>45195.348306099535</v>
      </c>
      <c r="H232" t="s">
        <v>0</v>
      </c>
      <c r="I232">
        <v>0</v>
      </c>
      <c r="J232">
        <v>360</v>
      </c>
      <c r="K232">
        <v>0</v>
      </c>
      <c r="L232">
        <v>0</v>
      </c>
      <c r="M232" t="s">
        <v>23</v>
      </c>
      <c r="N232" t="s">
        <v>24</v>
      </c>
      <c r="O232" t="s">
        <v>0</v>
      </c>
      <c r="P232">
        <v>0</v>
      </c>
      <c r="Q232">
        <v>0</v>
      </c>
    </row>
    <row r="233" spans="1:17" x14ac:dyDescent="0.25">
      <c r="A233" s="9" t="s">
        <v>0</v>
      </c>
      <c r="B233" t="s">
        <v>458</v>
      </c>
      <c r="C233" t="s">
        <v>0</v>
      </c>
      <c r="D233" t="s">
        <v>459</v>
      </c>
      <c r="E233" t="s">
        <v>0</v>
      </c>
      <c r="F233" s="10">
        <f>TODAY()+932</f>
        <v>45133.348306099535</v>
      </c>
      <c r="G233" s="10">
        <f>TODAY()+994</f>
        <v>45195.348306099535</v>
      </c>
      <c r="H233" t="s">
        <v>0</v>
      </c>
      <c r="I233">
        <v>0</v>
      </c>
      <c r="J233">
        <v>360</v>
      </c>
      <c r="K233">
        <v>0</v>
      </c>
      <c r="L233">
        <v>0</v>
      </c>
      <c r="M233" t="s">
        <v>23</v>
      </c>
      <c r="N233" t="s">
        <v>24</v>
      </c>
      <c r="O233" t="s">
        <v>0</v>
      </c>
      <c r="P233">
        <v>0</v>
      </c>
      <c r="Q233">
        <v>0</v>
      </c>
    </row>
    <row r="234" spans="1:17" x14ac:dyDescent="0.25">
      <c r="A234" s="9" t="s">
        <v>0</v>
      </c>
      <c r="B234" t="s">
        <v>460</v>
      </c>
      <c r="C234" t="s">
        <v>0</v>
      </c>
      <c r="D234" t="s">
        <v>461</v>
      </c>
      <c r="E234" t="s">
        <v>0</v>
      </c>
      <c r="F234" s="10">
        <f>TODAY()+932</f>
        <v>45133.348306099535</v>
      </c>
      <c r="G234" s="10">
        <f>TODAY()+994</f>
        <v>45195.348306099535</v>
      </c>
      <c r="H234" t="s">
        <v>0</v>
      </c>
      <c r="I234">
        <v>0</v>
      </c>
      <c r="J234">
        <v>360</v>
      </c>
      <c r="K234">
        <v>0</v>
      </c>
      <c r="L234">
        <v>0</v>
      </c>
      <c r="M234" t="s">
        <v>23</v>
      </c>
      <c r="N234" t="s">
        <v>24</v>
      </c>
      <c r="O234" t="s">
        <v>0</v>
      </c>
      <c r="P234">
        <v>0</v>
      </c>
      <c r="Q234">
        <v>0</v>
      </c>
    </row>
    <row r="235" spans="1:17" x14ac:dyDescent="0.25">
      <c r="A235" s="9" t="s">
        <v>0</v>
      </c>
      <c r="B235" t="s">
        <v>462</v>
      </c>
      <c r="C235" t="s">
        <v>0</v>
      </c>
      <c r="D235" t="s">
        <v>463</v>
      </c>
      <c r="E235" t="s">
        <v>0</v>
      </c>
      <c r="F235" s="10">
        <f>TODAY()+932</f>
        <v>45133.348306099535</v>
      </c>
      <c r="G235" s="10">
        <f>TODAY()+994</f>
        <v>45195.348306099535</v>
      </c>
      <c r="H235" t="s">
        <v>0</v>
      </c>
      <c r="I235">
        <v>0</v>
      </c>
      <c r="J235">
        <v>360</v>
      </c>
      <c r="K235">
        <v>0</v>
      </c>
      <c r="L235">
        <v>0</v>
      </c>
      <c r="M235" t="s">
        <v>23</v>
      </c>
      <c r="N235" t="s">
        <v>24</v>
      </c>
      <c r="O235" t="s">
        <v>0</v>
      </c>
      <c r="P235">
        <v>0</v>
      </c>
      <c r="Q235">
        <v>0</v>
      </c>
    </row>
    <row r="236" spans="1:17" x14ac:dyDescent="0.25">
      <c r="A236" s="9" t="s">
        <v>0</v>
      </c>
      <c r="B236" t="s">
        <v>464</v>
      </c>
      <c r="C236" t="s">
        <v>0</v>
      </c>
      <c r="D236" t="s">
        <v>42</v>
      </c>
      <c r="E236" t="s">
        <v>0</v>
      </c>
      <c r="F236" s="10">
        <f>TODAY()+932</f>
        <v>45133.348306099535</v>
      </c>
      <c r="G236" s="10">
        <f>TODAY()+994</f>
        <v>45195.348306099535</v>
      </c>
      <c r="H236" t="s">
        <v>0</v>
      </c>
      <c r="I236">
        <v>0</v>
      </c>
      <c r="J236">
        <v>360</v>
      </c>
      <c r="K236">
        <v>0</v>
      </c>
      <c r="L236">
        <v>0</v>
      </c>
      <c r="M236" t="s">
        <v>23</v>
      </c>
      <c r="N236" t="s">
        <v>24</v>
      </c>
      <c r="O236" t="s">
        <v>0</v>
      </c>
      <c r="P236">
        <v>0</v>
      </c>
      <c r="Q236">
        <v>0</v>
      </c>
    </row>
    <row r="237" spans="1:1" x14ac:dyDescent="0.25">
      <c r="A237" t="s">
        <v>0</v>
      </c>
    </row>
    <row r="238" spans="1:17" x14ac:dyDescent="0.25">
      <c r="A238" s="11" t="s">
        <v>465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1" t="s">
        <v>466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</sheetData>
  <mergeCells count="25">
    <mergeCell ref="A1:G3"/>
    <mergeCell ref="H2:Q2"/>
    <mergeCell ref="A4:H4"/>
    <mergeCell ref="I4:Q4"/>
    <mergeCell ref="C6:D6"/>
    <mergeCell ref="C17:D17"/>
    <mergeCell ref="C32:D32"/>
    <mergeCell ref="C41:D41"/>
    <mergeCell ref="C50:D50"/>
    <mergeCell ref="C70:D70"/>
    <mergeCell ref="C89:D89"/>
    <mergeCell ref="C97:D97"/>
    <mergeCell ref="C110:D110"/>
    <mergeCell ref="C126:D126"/>
    <mergeCell ref="C137:D137"/>
    <mergeCell ref="C147:D147"/>
    <mergeCell ref="C162:D162"/>
    <mergeCell ref="C174:D174"/>
    <mergeCell ref="C185:D185"/>
    <mergeCell ref="C191:D191"/>
    <mergeCell ref="C208:D208"/>
    <mergeCell ref="C222:D222"/>
    <mergeCell ref="C229:D229"/>
    <mergeCell ref="A238:Q238"/>
    <mergeCell ref="A239:Q239"/>
  </mergeCells>
  <hyperlinks>
    <hyperlink ref="H2" r:id="rId1" tooltip="GanttPRO.com"/>
    <hyperlink ref="A238" r:id="rId2" tooltip="GanttPRO.com"/>
    <hyperlink ref="A239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Construction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2021-01-05T08:21:33Z</dcterms:created>
  <dcterms:modified xsi:type="dcterms:W3CDTF">2021-01-05T08:21:33Z</dcterms:modified>
</cp:coreProperties>
</file>