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al Estate Development Marketi" state="visible" r:id="rId4"/>
  </sheets>
  <calcPr calcId="171027" fullCalcOnLoad="1"/>
</workbook>
</file>

<file path=xl/sharedStrings.xml><?xml version="1.0" encoding="utf-8"?>
<sst xmlns="http://schemas.openxmlformats.org/spreadsheetml/2006/main" count="567" uniqueCount="141">
  <si>
    <t/>
  </si>
  <si>
    <t xml:space="preserve">Create professional Gantt charts in GanttPRO in a few clicks   </t>
  </si>
  <si>
    <t>Real Estate Development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</si>
  <si>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</si>
  <si>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</si>
  <si>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</si>
  <si>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</si>
  <si>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</si>
  <si>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</si>
  <si>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</si>
  <si>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</si>
  <si>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</si>
  <si>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</si>
  <si>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</si>
  <si>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</si>
  <si>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</si>
  <si>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</si>
  <si>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</si>
  <si>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</si>
  <si>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</si>
  <si>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</si>
  <si>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</si>
  <si>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Corporate Status and Ownership</t>
  </si>
  <si>
    <t>Open</t>
  </si>
  <si>
    <t>Medium</t>
  </si>
  <si>
    <t>2</t>
  </si>
  <si>
    <t>Business Model and Value Proposition</t>
  </si>
  <si>
    <t>2.1</t>
  </si>
  <si>
    <t>Parameters and Guidelines</t>
  </si>
  <si>
    <t>3</t>
  </si>
  <si>
    <t>Buying, Holding and Selling Properties</t>
  </si>
  <si>
    <t>3.1</t>
  </si>
  <si>
    <t>Lead Generation</t>
  </si>
  <si>
    <t>3.2</t>
  </si>
  <si>
    <t>Researching Properties</t>
  </si>
  <si>
    <t>3.3</t>
  </si>
  <si>
    <t>The Maximum Purchase Price Worksheet</t>
  </si>
  <si>
    <t>3.4</t>
  </si>
  <si>
    <t>Making Offers</t>
  </si>
  <si>
    <t>3.5</t>
  </si>
  <si>
    <t>Financing</t>
  </si>
  <si>
    <t>3.6</t>
  </si>
  <si>
    <t>Managing Cash Flow</t>
  </si>
  <si>
    <t>3.7</t>
  </si>
  <si>
    <t>Turnaround Time</t>
  </si>
  <si>
    <t>3.8</t>
  </si>
  <si>
    <t>Rehabbing Properties</t>
  </si>
  <si>
    <t>3.9</t>
  </si>
  <si>
    <t>Selling Properties</t>
  </si>
  <si>
    <t>4</t>
  </si>
  <si>
    <t>Marketing Plan</t>
  </si>
  <si>
    <t>4.1</t>
  </si>
  <si>
    <t>Competition</t>
  </si>
  <si>
    <t>5</t>
  </si>
  <si>
    <t>Industry Review</t>
  </si>
  <si>
    <t>5.1</t>
  </si>
  <si>
    <t>Key Industry Benefits</t>
  </si>
  <si>
    <t>6</t>
  </si>
  <si>
    <t>Implementation</t>
  </si>
  <si>
    <t>6.1</t>
  </si>
  <si>
    <t>Future Services</t>
  </si>
  <si>
    <t>6.2</t>
  </si>
  <si>
    <t>Write Business Plan</t>
  </si>
  <si>
    <t>6.3</t>
  </si>
  <si>
    <t>Meet with Attorney</t>
  </si>
  <si>
    <t>6.4</t>
  </si>
  <si>
    <t>Incorporate</t>
  </si>
  <si>
    <t>6.5</t>
  </si>
  <si>
    <t>Attorney Writes Operating Agreement</t>
  </si>
  <si>
    <t>6.6</t>
  </si>
  <si>
    <t>Attorney Writes Sales Contract</t>
  </si>
  <si>
    <t>6.7</t>
  </si>
  <si>
    <t>Meet with Accountant</t>
  </si>
  <si>
    <t>6.8</t>
  </si>
  <si>
    <t>Print Business Cards</t>
  </si>
  <si>
    <t>6.9</t>
  </si>
  <si>
    <t>Create Website</t>
  </si>
  <si>
    <t>6.10</t>
  </si>
  <si>
    <t>Create Regional Pay-per-Click Internet Advertising</t>
  </si>
  <si>
    <t>6.11</t>
  </si>
  <si>
    <t>Print and Distribute Neighborhood Signs</t>
  </si>
  <si>
    <t>6.12</t>
  </si>
  <si>
    <t>Join Foreclosure Finder Service</t>
  </si>
  <si>
    <t>6.13</t>
  </si>
  <si>
    <t>Create Property Database</t>
  </si>
  <si>
    <t>6.14</t>
  </si>
  <si>
    <t>Create Templates for Letter-Writing Campaign</t>
  </si>
  <si>
    <t>6.15</t>
  </si>
  <si>
    <t>Establish Investor Relationships</t>
  </si>
  <si>
    <t>6.16</t>
  </si>
  <si>
    <t>Establish Mortgage Banker Relationships</t>
  </si>
  <si>
    <t>6.17</t>
  </si>
  <si>
    <t>Secure Financing for Property</t>
  </si>
  <si>
    <t>6.18</t>
  </si>
  <si>
    <t>Begin Making Offers</t>
  </si>
  <si>
    <t>6.19</t>
  </si>
  <si>
    <t>Establish Flat Fee MLS Service Relationship</t>
  </si>
  <si>
    <t>6.20</t>
  </si>
  <si>
    <t>Open Bank Account</t>
  </si>
  <si>
    <t>6.21</t>
  </si>
  <si>
    <t>Establish Title Company Relationship</t>
  </si>
  <si>
    <t>6.22</t>
  </si>
  <si>
    <t>Put Property</t>
  </si>
  <si>
    <t>6.23</t>
  </si>
  <si>
    <t>Under Contract &amp; Open Escrow</t>
  </si>
  <si>
    <t>6.24</t>
  </si>
  <si>
    <t>Property Inspection</t>
  </si>
  <si>
    <t>6.25</t>
  </si>
  <si>
    <t>Contractor Bids for Rehab</t>
  </si>
  <si>
    <t>6.26</t>
  </si>
  <si>
    <t>Assign Contract or Close Escrow</t>
  </si>
  <si>
    <t>6.27</t>
  </si>
  <si>
    <t>Rehab Property</t>
  </si>
  <si>
    <t>6.28</t>
  </si>
  <si>
    <t>Market, Sell &amp; Close Escrow on Property</t>
  </si>
  <si>
    <t>6.29</t>
  </si>
  <si>
    <t>Search for Property</t>
  </si>
  <si>
    <t>7</t>
  </si>
  <si>
    <t>Financial Plan</t>
  </si>
  <si>
    <t>7.1</t>
  </si>
  <si>
    <t>Important Assumptions</t>
  </si>
  <si>
    <t>7.2</t>
  </si>
  <si>
    <t>Exit Strategy</t>
  </si>
  <si>
    <t>7.3</t>
  </si>
  <si>
    <t>Sales Forecast</t>
  </si>
  <si>
    <t>7.4</t>
  </si>
  <si>
    <t>Net Profits from Buying and Selling Properties</t>
  </si>
  <si>
    <t>7.5</t>
  </si>
  <si>
    <t>Net Profits from Rental Property</t>
  </si>
  <si>
    <t>7.6</t>
  </si>
  <si>
    <t>Rental Property Income</t>
  </si>
  <si>
    <t>7.7</t>
  </si>
  <si>
    <t>Personnel Plan</t>
  </si>
  <si>
    <t>7.8</t>
  </si>
  <si>
    <t>Projected Profit and Loss</t>
  </si>
  <si>
    <t>7.9</t>
  </si>
  <si>
    <t>Projected Cash Flow</t>
  </si>
  <si>
    <t>7.10</t>
  </si>
  <si>
    <t>Projected Balance Sheet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</si>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</sst>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al Estate Development Marketing Plan_(GanttPRO.com)_09 04 2021 15 2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al Estate Development Marketing Plan_(GanttPRO.com)_09 04 2021 15 26" TargetMode="External"/><Relationship Id="rId2" Type="http://schemas.openxmlformats.org/officeDocument/2006/relationships/hyperlink" Target="https://ganttpro.com?utm_source=excel_generated_footer_text_1&amp;title=Real Estate Development Marketing Plan_(GanttPRO.com)_09 04 2021 15 26" TargetMode="External"/><Relationship Id="rId3" Type="http://schemas.openxmlformats.org/officeDocument/2006/relationships/hyperlink" Target="https://ganttpro.com?utm_source=excel_generated_footer_text_2&amp;title=Real Estate Development Marketing Plan_(GanttPRO.com)_09 04 2021 15 2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44295.518637500005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44296.51863708333</v>
      </c>
      <c r="G6" s="8">
        <f>TODAY()+2</f>
        <v>44297.51863708333</v>
      </c>
      <c r="H6" s="7" t="s">
        <v>0</v>
      </c>
      <c r="I6" s="7">
        <v>0</v>
      </c>
      <c r="J6" s="7">
        <v>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44296.51863708333</v>
      </c>
      <c r="G7" s="10">
        <f>TODAY()+2</f>
        <v>44297.51863708333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6" t="s">
        <v>0</v>
      </c>
      <c r="B8" s="7" t="s">
        <v>25</v>
      </c>
      <c r="C8" s="7" t="s">
        <v>26</v>
      </c>
      <c r="D8" s="7"/>
      <c r="E8" s="7" t="s">
        <v>0</v>
      </c>
      <c r="F8" s="8">
        <f>TODAY()+3</f>
        <v>44298.51863708333</v>
      </c>
      <c r="G8" s="8">
        <f>TODAY()+4</f>
        <v>44299.51863709491</v>
      </c>
      <c r="H8" s="7" t="s">
        <v>0</v>
      </c>
      <c r="I8" s="7">
        <v>0</v>
      </c>
      <c r="J8" s="7">
        <v>8</v>
      </c>
      <c r="K8" s="7">
        <v>0</v>
      </c>
      <c r="L8" s="7">
        <v>0</v>
      </c>
      <c r="M8" s="7" t="s">
        <v>0</v>
      </c>
      <c r="N8" s="7" t="s">
        <v>0</v>
      </c>
      <c r="O8" s="7" t="s">
        <v>0</v>
      </c>
      <c r="P8" s="7">
        <v>0</v>
      </c>
      <c r="Q8" s="7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44298.51863709491</v>
      </c>
      <c r="G9" s="10">
        <f>TODAY()+4</f>
        <v>44299.51863709491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TODAY()+5</f>
        <v>44300.51863709491</v>
      </c>
      <c r="G10" s="8">
        <f>TODAY()+14</f>
        <v>44309.51863709491</v>
      </c>
      <c r="H10" s="7" t="s">
        <v>0</v>
      </c>
      <c r="I10" s="7">
        <v>0</v>
      </c>
      <c r="J10" s="7">
        <v>48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44300.51863709491</v>
      </c>
      <c r="G11" s="10">
        <f>TODAY()+6</f>
        <v>44301.51863710648</v>
      </c>
      <c r="H11" t="s">
        <v>0</v>
      </c>
      <c r="I11">
        <v>0</v>
      </c>
      <c r="J11">
        <v>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44301.51863710648</v>
      </c>
      <c r="G12" s="10">
        <f>TODAY()+7</f>
        <v>44302.51863710648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TODAY()+7</f>
        <v>44302.51863710648</v>
      </c>
      <c r="G13" s="10">
        <f>TODAY()+8</f>
        <v>44303.51863710648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44303.51863710648</v>
      </c>
      <c r="G14" s="10">
        <f>TODAY()+9</f>
        <v>44304.51863710648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TODAY()+9</f>
        <v>44304.51863710648</v>
      </c>
      <c r="G15" s="10">
        <f>TODAY()+10</f>
        <v>44305.51863710648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44305.51863710648</v>
      </c>
      <c r="G16" s="10">
        <f>TODAY()+11</f>
        <v>44306.51863710648</v>
      </c>
      <c r="H16" t="s">
        <v>0</v>
      </c>
      <c r="I16">
        <v>0</v>
      </c>
      <c r="J16">
        <v>8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TODAY()+11</f>
        <v>44306.51863710648</v>
      </c>
      <c r="G17" s="10">
        <f>TODAY()+12</f>
        <v>44307.51863710648</v>
      </c>
      <c r="H17" t="s">
        <v>0</v>
      </c>
      <c r="I17">
        <v>0</v>
      </c>
      <c r="J17">
        <v>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TODAY()+12</f>
        <v>44307.51863710648</v>
      </c>
      <c r="G18" s="10">
        <f>TODAY()+13</f>
        <v>44308.51863711806</v>
      </c>
      <c r="H18" t="s">
        <v>0</v>
      </c>
      <c r="I18">
        <v>0</v>
      </c>
      <c r="J18">
        <v>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TODAY()+13</f>
        <v>44308.51863711806</v>
      </c>
      <c r="G19" s="10">
        <f>TODAY()+14</f>
        <v>44309.51863711806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TODAY()+15</f>
        <v>44310.51863711806</v>
      </c>
      <c r="G20" s="8">
        <f>TODAY()+16</f>
        <v>44311.51863711806</v>
      </c>
      <c r="H20" s="7" t="s">
        <v>0</v>
      </c>
      <c r="I20" s="7">
        <v>0</v>
      </c>
      <c r="J20" s="7">
        <v>8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TODAY()+15</f>
        <v>44310.51863711806</v>
      </c>
      <c r="G21" s="10">
        <f>TODAY()+16</f>
        <v>44311.51863711806</v>
      </c>
      <c r="H21" t="s">
        <v>0</v>
      </c>
      <c r="I21">
        <v>0</v>
      </c>
      <c r="J21">
        <v>8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s="7" t="s">
        <v>53</v>
      </c>
      <c r="C22" s="7" t="s">
        <v>54</v>
      </c>
      <c r="D22" s="7"/>
      <c r="E22" s="7" t="s">
        <v>0</v>
      </c>
      <c r="F22" s="8">
        <f>TODAY()+17</f>
        <v>44312.51863711806</v>
      </c>
      <c r="G22" s="8">
        <f>TODAY()+18</f>
        <v>44313.51863711806</v>
      </c>
      <c r="H22" s="7" t="s">
        <v>0</v>
      </c>
      <c r="I22" s="7">
        <v>0</v>
      </c>
      <c r="J22" s="7">
        <v>8</v>
      </c>
      <c r="K22" s="7">
        <v>0</v>
      </c>
      <c r="L22" s="7">
        <v>0</v>
      </c>
      <c r="M22" s="7" t="s">
        <v>0</v>
      </c>
      <c r="N22" s="7" t="s">
        <v>0</v>
      </c>
      <c r="O22" s="7" t="s">
        <v>0</v>
      </c>
      <c r="P22" s="7">
        <v>0</v>
      </c>
      <c r="Q22" s="7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TODAY()+17</f>
        <v>44312.51863711806</v>
      </c>
      <c r="G23" s="10">
        <f>TODAY()+18</f>
        <v>44313.51863711806</v>
      </c>
      <c r="H23" t="s">
        <v>0</v>
      </c>
      <c r="I23">
        <v>0</v>
      </c>
      <c r="J23">
        <v>8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TODAY()+19</f>
        <v>44314.51863711806</v>
      </c>
      <c r="G24" s="8">
        <f>TODAY()+48</f>
        <v>44343.51863711806</v>
      </c>
      <c r="H24" s="7" t="s">
        <v>0</v>
      </c>
      <c r="I24" s="7">
        <v>0</v>
      </c>
      <c r="J24" s="7">
        <v>160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TODAY()+19</f>
        <v>44314.51863711806</v>
      </c>
      <c r="G25" s="10">
        <f>TODAY()+20</f>
        <v>44315.51863711806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TODAY()+20</f>
        <v>44315.51863712963</v>
      </c>
      <c r="G26" s="10">
        <f>TODAY()+21</f>
        <v>44316.51863712963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TODAY()+21</f>
        <v>44316.51863712963</v>
      </c>
      <c r="G27" s="10">
        <f>TODAY()+22</f>
        <v>44317.51863712963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TODAY()+22</f>
        <v>44317.51863712963</v>
      </c>
      <c r="G28" s="10">
        <f>TODAY()+23</f>
        <v>44318.51863712963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TODAY()+23</f>
        <v>44318.51863712963</v>
      </c>
      <c r="G29" s="10">
        <f>TODAY()+24</f>
        <v>44319.51863712963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TODAY()+24</f>
        <v>44319.51863712963</v>
      </c>
      <c r="G30" s="10">
        <f>TODAY()+25</f>
        <v>44320.51863712963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TODAY()+25</f>
        <v>44320.51863712963</v>
      </c>
      <c r="G31" s="10">
        <f>TODAY()+26</f>
        <v>44321.51863712963</v>
      </c>
      <c r="H31" t="s">
        <v>0</v>
      </c>
      <c r="I31">
        <v>0</v>
      </c>
      <c r="J31">
        <v>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TODAY()+26</f>
        <v>44321.51863712963</v>
      </c>
      <c r="G32" s="10">
        <f>TODAY()+27</f>
        <v>44322.5186371412</v>
      </c>
      <c r="H32" t="s">
        <v>0</v>
      </c>
      <c r="I32">
        <v>0</v>
      </c>
      <c r="J32">
        <v>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TODAY()+27</f>
        <v>44322.5186371412</v>
      </c>
      <c r="G33" s="10">
        <f>TODAY()+28</f>
        <v>44323.5186371412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TODAY()+28</f>
        <v>44323.5186371412</v>
      </c>
      <c r="G34" s="10">
        <f>TODAY()+29</f>
        <v>44324.5186371412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TODAY()+29</f>
        <v>44324.5186371412</v>
      </c>
      <c r="G35" s="10">
        <f>TODAY()+30</f>
        <v>44325.5186371412</v>
      </c>
      <c r="H35" t="s">
        <v>0</v>
      </c>
      <c r="I35">
        <v>0</v>
      </c>
      <c r="J35">
        <v>8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81</v>
      </c>
      <c r="C36" t="s">
        <v>0</v>
      </c>
      <c r="D36" t="s">
        <v>82</v>
      </c>
      <c r="E36" t="s">
        <v>0</v>
      </c>
      <c r="F36" s="10">
        <f>TODAY()+30</f>
        <v>44325.5186371412</v>
      </c>
      <c r="G36" s="10">
        <f>TODAY()+31</f>
        <v>44326.5186371412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84</v>
      </c>
      <c r="E37" t="s">
        <v>0</v>
      </c>
      <c r="F37" s="10">
        <f>TODAY()+31</f>
        <v>44326.5186371412</v>
      </c>
      <c r="G37" s="10">
        <f>TODAY()+32</f>
        <v>44327.5186371412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TODAY()+32</f>
        <v>44327.5186371412</v>
      </c>
      <c r="G38" s="10">
        <f>TODAY()+33</f>
        <v>44328.5186371412</v>
      </c>
      <c r="H38" t="s">
        <v>0</v>
      </c>
      <c r="I38">
        <v>0</v>
      </c>
      <c r="J38">
        <v>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TODAY()+33</f>
        <v>44328.5186371412</v>
      </c>
      <c r="G39" s="10">
        <f>TODAY()+34</f>
        <v>44329.5186371412</v>
      </c>
      <c r="H39" t="s">
        <v>0</v>
      </c>
      <c r="I39">
        <v>0</v>
      </c>
      <c r="J39">
        <v>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TODAY()+34</f>
        <v>44329.51863715278</v>
      </c>
      <c r="G40" s="10">
        <f>TODAY()+35</f>
        <v>44330.51863715278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TODAY()+35</f>
        <v>44330.51863715278</v>
      </c>
      <c r="G41" s="10">
        <f>TODAY()+36</f>
        <v>44331.51863715278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93</v>
      </c>
      <c r="C42" t="s">
        <v>0</v>
      </c>
      <c r="D42" t="s">
        <v>94</v>
      </c>
      <c r="E42" t="s">
        <v>0</v>
      </c>
      <c r="F42" s="10">
        <f>TODAY()+36</f>
        <v>44331.51863715278</v>
      </c>
      <c r="G42" s="10">
        <f>TODAY()+37</f>
        <v>44332.51863715278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95</v>
      </c>
      <c r="C43" t="s">
        <v>0</v>
      </c>
      <c r="D43" t="s">
        <v>96</v>
      </c>
      <c r="E43" t="s">
        <v>0</v>
      </c>
      <c r="F43" s="10">
        <f>TODAY()+37</f>
        <v>44332.51863715278</v>
      </c>
      <c r="G43" s="10">
        <f>TODAY()+38</f>
        <v>44333.51863715278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97</v>
      </c>
      <c r="C44" t="s">
        <v>0</v>
      </c>
      <c r="D44" t="s">
        <v>98</v>
      </c>
      <c r="E44" t="s">
        <v>0</v>
      </c>
      <c r="F44" s="10">
        <f>TODAY()+38</f>
        <v>44333.51863716435</v>
      </c>
      <c r="G44" s="10">
        <f>TODAY()+39</f>
        <v>44334.51863716435</v>
      </c>
      <c r="H44" t="s">
        <v>0</v>
      </c>
      <c r="I44">
        <v>0</v>
      </c>
      <c r="J44">
        <v>8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99</v>
      </c>
      <c r="C45" t="s">
        <v>0</v>
      </c>
      <c r="D45" t="s">
        <v>100</v>
      </c>
      <c r="E45" t="s">
        <v>0</v>
      </c>
      <c r="F45" s="10">
        <f>TODAY()+39</f>
        <v>44334.51863716435</v>
      </c>
      <c r="G45" s="10">
        <f>TODAY()+40</f>
        <v>44335.51863716435</v>
      </c>
      <c r="H45" t="s">
        <v>0</v>
      </c>
      <c r="I45">
        <v>0</v>
      </c>
      <c r="J45">
        <v>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101</v>
      </c>
      <c r="C46" t="s">
        <v>0</v>
      </c>
      <c r="D46" t="s">
        <v>102</v>
      </c>
      <c r="E46" t="s">
        <v>0</v>
      </c>
      <c r="F46" s="10">
        <f>TODAY()+40</f>
        <v>44335.51863716435</v>
      </c>
      <c r="G46" s="10">
        <f>TODAY()+41</f>
        <v>44336.51863716435</v>
      </c>
      <c r="H46" t="s">
        <v>0</v>
      </c>
      <c r="I46">
        <v>0</v>
      </c>
      <c r="J46">
        <v>0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103</v>
      </c>
      <c r="C47" t="s">
        <v>0</v>
      </c>
      <c r="D47" t="s">
        <v>104</v>
      </c>
      <c r="E47" t="s">
        <v>0</v>
      </c>
      <c r="F47" s="10">
        <f>TODAY()+41</f>
        <v>44336.51863716435</v>
      </c>
      <c r="G47" s="10">
        <f>TODAY()+42</f>
        <v>44337.51863716435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105</v>
      </c>
      <c r="C48" t="s">
        <v>0</v>
      </c>
      <c r="D48" t="s">
        <v>106</v>
      </c>
      <c r="E48" t="s">
        <v>0</v>
      </c>
      <c r="F48" s="10">
        <f>TODAY()+42</f>
        <v>44337.51863717593</v>
      </c>
      <c r="G48" s="10">
        <f>TODAY()+43</f>
        <v>44338.51863717593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107</v>
      </c>
      <c r="C49" t="s">
        <v>0</v>
      </c>
      <c r="D49" t="s">
        <v>108</v>
      </c>
      <c r="E49" t="s">
        <v>0</v>
      </c>
      <c r="F49" s="10">
        <f>TODAY()+43</f>
        <v>44338.51863717593</v>
      </c>
      <c r="G49" s="10">
        <f>TODAY()+44</f>
        <v>44339.51863717593</v>
      </c>
      <c r="H49" t="s">
        <v>0</v>
      </c>
      <c r="I49">
        <v>0</v>
      </c>
      <c r="J49">
        <v>8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109</v>
      </c>
      <c r="C50" t="s">
        <v>0</v>
      </c>
      <c r="D50" t="s">
        <v>110</v>
      </c>
      <c r="E50" t="s">
        <v>0</v>
      </c>
      <c r="F50" s="10">
        <f>TODAY()+44</f>
        <v>44339.51863717593</v>
      </c>
      <c r="G50" s="10">
        <f>TODAY()+45</f>
        <v>44340.51863717593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111</v>
      </c>
      <c r="C51" t="s">
        <v>0</v>
      </c>
      <c r="D51" t="s">
        <v>112</v>
      </c>
      <c r="E51" t="s">
        <v>0</v>
      </c>
      <c r="F51" s="10">
        <f>TODAY()+45</f>
        <v>44340.5186371875</v>
      </c>
      <c r="G51" s="10">
        <f>TODAY()+46</f>
        <v>44341.5186371875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113</v>
      </c>
      <c r="C52" t="s">
        <v>0</v>
      </c>
      <c r="D52" t="s">
        <v>114</v>
      </c>
      <c r="E52" t="s">
        <v>0</v>
      </c>
      <c r="F52" s="10">
        <f>TODAY()+46</f>
        <v>44341.5186371875</v>
      </c>
      <c r="G52" s="10">
        <f>TODAY()+47</f>
        <v>44342.5186371875</v>
      </c>
      <c r="H52" t="s">
        <v>0</v>
      </c>
      <c r="I52">
        <v>0</v>
      </c>
      <c r="J52">
        <v>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115</v>
      </c>
      <c r="C53" t="s">
        <v>0</v>
      </c>
      <c r="D53" t="s">
        <v>116</v>
      </c>
      <c r="E53" t="s">
        <v>0</v>
      </c>
      <c r="F53" s="10">
        <f>TODAY()+47</f>
        <v>44342.5186371875</v>
      </c>
      <c r="G53" s="10">
        <f>TODAY()+48</f>
        <v>44343.5186371875</v>
      </c>
      <c r="H53" t="s">
        <v>0</v>
      </c>
      <c r="I53">
        <v>0</v>
      </c>
      <c r="J53">
        <v>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s="7" t="s">
        <v>117</v>
      </c>
      <c r="C54" s="7" t="s">
        <v>118</v>
      </c>
      <c r="D54" s="7"/>
      <c r="E54" s="7" t="s">
        <v>0</v>
      </c>
      <c r="F54" s="8">
        <f>TODAY()+49</f>
        <v>44344.5186371875</v>
      </c>
      <c r="G54" s="8">
        <f>TODAY()+59</f>
        <v>44354.5186371875</v>
      </c>
      <c r="H54" s="7" t="s">
        <v>0</v>
      </c>
      <c r="I54" s="7">
        <v>0</v>
      </c>
      <c r="J54" s="7">
        <v>64</v>
      </c>
      <c r="K54" s="7">
        <v>0</v>
      </c>
      <c r="L54" s="7">
        <v>0</v>
      </c>
      <c r="M54" s="7" t="s">
        <v>0</v>
      </c>
      <c r="N54" s="7" t="s">
        <v>0</v>
      </c>
      <c r="O54" s="7" t="s">
        <v>0</v>
      </c>
      <c r="P54" s="7">
        <v>0</v>
      </c>
      <c r="Q54" s="7">
        <v>0</v>
      </c>
    </row>
    <row r="55" spans="1:17" x14ac:dyDescent="0.25">
      <c r="A55" s="9" t="s">
        <v>0</v>
      </c>
      <c r="B55" t="s">
        <v>119</v>
      </c>
      <c r="C55" t="s">
        <v>0</v>
      </c>
      <c r="D55" t="s">
        <v>120</v>
      </c>
      <c r="E55" t="s">
        <v>0</v>
      </c>
      <c r="F55" s="10">
        <f>TODAY()+49</f>
        <v>44344.5186371875</v>
      </c>
      <c r="G55" s="10">
        <f>TODAY()+50</f>
        <v>44345.51863719907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121</v>
      </c>
      <c r="C56" t="s">
        <v>0</v>
      </c>
      <c r="D56" t="s">
        <v>122</v>
      </c>
      <c r="E56" t="s">
        <v>0</v>
      </c>
      <c r="F56" s="10">
        <f>TODAY()+50</f>
        <v>44345.51863719907</v>
      </c>
      <c r="G56" s="10">
        <f>TODAY()+51</f>
        <v>44346.51863719907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123</v>
      </c>
      <c r="C57" t="s">
        <v>0</v>
      </c>
      <c r="D57" t="s">
        <v>124</v>
      </c>
      <c r="E57" t="s">
        <v>0</v>
      </c>
      <c r="F57" s="10">
        <f>TODAY()+51</f>
        <v>44346.51863719907</v>
      </c>
      <c r="G57" s="10">
        <f>TODAY()+52</f>
        <v>44347.51863719907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125</v>
      </c>
      <c r="C58" t="s">
        <v>0</v>
      </c>
      <c r="D58" t="s">
        <v>126</v>
      </c>
      <c r="E58" t="s">
        <v>0</v>
      </c>
      <c r="F58" s="10">
        <f>TODAY()+52</f>
        <v>44347.51863719907</v>
      </c>
      <c r="G58" s="10">
        <f>TODAY()+53</f>
        <v>44348.51863719907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127</v>
      </c>
      <c r="C59" t="s">
        <v>0</v>
      </c>
      <c r="D59" t="s">
        <v>128</v>
      </c>
      <c r="E59" t="s">
        <v>0</v>
      </c>
      <c r="F59" s="10">
        <f>TODAY()+53</f>
        <v>44348.51863719907</v>
      </c>
      <c r="G59" s="10">
        <f>TODAY()+54</f>
        <v>44349.51863719907</v>
      </c>
      <c r="H59" t="s">
        <v>0</v>
      </c>
      <c r="I59">
        <v>0</v>
      </c>
      <c r="J59">
        <v>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129</v>
      </c>
      <c r="C60" t="s">
        <v>0</v>
      </c>
      <c r="D60" t="s">
        <v>130</v>
      </c>
      <c r="E60" t="s">
        <v>0</v>
      </c>
      <c r="F60" s="10">
        <f>TODAY()+54</f>
        <v>44349.51863719907</v>
      </c>
      <c r="G60" s="10">
        <f>TODAY()+55</f>
        <v>44350.51863719907</v>
      </c>
      <c r="H60" t="s">
        <v>0</v>
      </c>
      <c r="I60">
        <v>0</v>
      </c>
      <c r="J60">
        <v>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131</v>
      </c>
      <c r="C61" t="s">
        <v>0</v>
      </c>
      <c r="D61" t="s">
        <v>132</v>
      </c>
      <c r="E61" t="s">
        <v>0</v>
      </c>
      <c r="F61" s="10">
        <f>TODAY()+55</f>
        <v>44350.51863719907</v>
      </c>
      <c r="G61" s="10">
        <f>TODAY()+56</f>
        <v>44351.51863719907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133</v>
      </c>
      <c r="C62" t="s">
        <v>0</v>
      </c>
      <c r="D62" t="s">
        <v>134</v>
      </c>
      <c r="E62" t="s">
        <v>0</v>
      </c>
      <c r="F62" s="10">
        <f>TODAY()+56</f>
        <v>44351.51863719907</v>
      </c>
      <c r="G62" s="10">
        <f>TODAY()+57</f>
        <v>44352.51863719907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135</v>
      </c>
      <c r="C63" t="s">
        <v>0</v>
      </c>
      <c r="D63" t="s">
        <v>136</v>
      </c>
      <c r="E63" t="s">
        <v>0</v>
      </c>
      <c r="F63" s="10">
        <f>TODAY()+57</f>
        <v>44352.51863721065</v>
      </c>
      <c r="G63" s="10">
        <f>TODAY()+58</f>
        <v>44353.51863721065</v>
      </c>
      <c r="H63" t="s">
        <v>0</v>
      </c>
      <c r="I63">
        <v>0</v>
      </c>
      <c r="J63">
        <v>8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137</v>
      </c>
      <c r="C64" t="s">
        <v>0</v>
      </c>
      <c r="D64" t="s">
        <v>138</v>
      </c>
      <c r="E64" t="s">
        <v>0</v>
      </c>
      <c r="F64" s="10">
        <f>TODAY()+58</f>
        <v>44353.51863721065</v>
      </c>
      <c r="G64" s="10">
        <f>TODAY()+59</f>
        <v>44354.51863721065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" x14ac:dyDescent="0.25">
      <c r="A65" t="s">
        <v>0</v>
      </c>
    </row>
    <row r="66" spans="1:17" x14ac:dyDescent="0.25">
      <c r="A66" s="11" t="s">
        <v>139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1" t="s">
        <v>140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</sheetData>
  <mergeCells count="13">
    <mergeCell ref="A1:G3"/>
    <mergeCell ref="H2:Q2"/>
    <mergeCell ref="A4:H4"/>
    <mergeCell ref="I4:Q4"/>
    <mergeCell ref="C6:D6"/>
    <mergeCell ref="C8:D8"/>
    <mergeCell ref="C10:D10"/>
    <mergeCell ref="C20:D20"/>
    <mergeCell ref="C22:D22"/>
    <mergeCell ref="C24:D24"/>
    <mergeCell ref="C54:D54"/>
    <mergeCell ref="A66:Q66"/>
    <mergeCell ref="A67:Q67"/>
  </mergeCells>
  <hyperlinks>
    <hyperlink ref="H2" r:id="rId1" tooltip="GanttPRO.com"/>
    <hyperlink ref="A66" r:id="rId2" tooltip="GanttPRO.com"/>
    <hyperlink ref="A6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Development Marketi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2021-04-09T12:26:50Z</dcterms:created>
  <dcterms:modified xsi:type="dcterms:W3CDTF">2021-04-09T12:26:50Z</dcterms:modified>
</cp:coreProperties>
</file>