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sheets>
    <sheet sheetId="1" name="Music Marketing Plan" state="visible" r:id="rId4"/>
  </sheets>
  <calcPr calcId="171027" fullCalcOnLoad="1"/>
</workbook>
</file>

<file path=xl/sharedStrings.xml><?xml version="1.0" encoding="utf-8"?>
<sst xmlns="http://schemas.openxmlformats.org/spreadsheetml/2006/main" count="850" uniqueCount="202">
  <si>
    <t/>
  </si>
  <si>
    <t xml:space="preserve">Create professional Gantt charts in GanttPRO in a few clicks      </t>
  </si>
  <si>
    <t>Music Marketing Plan</t>
  </si>
  <si>
    <t>Color</t>
  </si>
  <si>
    <t>WBS Number</t>
  </si>
  <si>
    <t>Task name / Title</t>
  </si>
  <si>
    <t>Assigned to</t>
  </si>
  <si>
    <t>Planned start date</t>
  </si>
  <si>
    <t>Planned end date</t>
  </si>
  <si>
    <t>Deadline</t>
  </si>
  <si>
    <t>Progress (%)</t>
  </si>
  <si>
    <t>Duration  (hours)</t>
  </si>
  <si>
    <t>Estimated hours</t>
  </si>
  <si>
    <t>Time log (minutes)</t>
  </si>
  <si>
    <t>Status</t>
  </si>
  <si>
    <t>Priority</t>
  </si>
  <si>
    <t>Task description</t>
  </si>
  <si>
    <t>Cost</t>
  </si>
  <si>
    <t>Actual cost</t>
  </si>
  <si>
    <t>1</t>
  </si>
  <si>
    <t>ALBUM DETAILS</t>
  </si>
  <si>
    <t>1.1</t>
  </si>
  <si>
    <t>Artist Name</t>
  </si>
  <si>
    <t>Open</t>
  </si>
  <si>
    <t>Medium</t>
  </si>
  <si>
    <t>1.2</t>
  </si>
  <si>
    <t>Album Title</t>
  </si>
  <si>
    <t>1.3</t>
  </si>
  <si>
    <t>Release Date</t>
  </si>
  <si>
    <t>1.4</t>
  </si>
  <si>
    <t>Label</t>
  </si>
  <si>
    <t>1.5</t>
  </si>
  <si>
    <t>Distributor</t>
  </si>
  <si>
    <t>1.6</t>
  </si>
  <si>
    <t>Producer</t>
  </si>
  <si>
    <t>1.7</t>
  </si>
  <si>
    <t>Studio</t>
  </si>
  <si>
    <t>1.8</t>
  </si>
  <si>
    <t>Mixed</t>
  </si>
  <si>
    <t>1.9</t>
  </si>
  <si>
    <t>Mastered</t>
  </si>
  <si>
    <t>2</t>
  </si>
  <si>
    <t>TRACKLISTING</t>
  </si>
  <si>
    <t>2.1</t>
  </si>
  <si>
    <t>List All Track Names</t>
  </si>
  <si>
    <t>2.2</t>
  </si>
  <si>
    <t>Length Of Songs</t>
  </si>
  <si>
    <t>2.3</t>
  </si>
  <si>
    <t>Writer</t>
  </si>
  <si>
    <t>2.4</t>
  </si>
  <si>
    <t>Composer</t>
  </si>
  <si>
    <t>2.5</t>
  </si>
  <si>
    <t>Arranger</t>
  </si>
  <si>
    <t>2.6</t>
  </si>
  <si>
    <t>Credits</t>
  </si>
  <si>
    <t>3</t>
  </si>
  <si>
    <t>DETAILS ON SOUND RECORDING</t>
  </si>
  <si>
    <t>3.1</t>
  </si>
  <si>
    <t>Producers</t>
  </si>
  <si>
    <t>3.2</t>
  </si>
  <si>
    <t>Engineers</t>
  </si>
  <si>
    <t>3.3</t>
  </si>
  <si>
    <t>Singers</t>
  </si>
  <si>
    <t>3.4</t>
  </si>
  <si>
    <t>Musicians</t>
  </si>
  <si>
    <t>3.5</t>
  </si>
  <si>
    <t>Designers</t>
  </si>
  <si>
    <t>3.6</t>
  </si>
  <si>
    <t>Photographers</t>
  </si>
  <si>
    <t>4</t>
  </si>
  <si>
    <t>ARTIST OVERVIEW</t>
  </si>
  <si>
    <t>4.1</t>
  </si>
  <si>
    <t>Artist History</t>
  </si>
  <si>
    <t>4.2</t>
  </si>
  <si>
    <t>Achievements/accomplishments</t>
  </si>
  <si>
    <t>4.3</t>
  </si>
  <si>
    <t>Goals</t>
  </si>
  <si>
    <t>4.4</t>
  </si>
  <si>
    <t>Aspirations</t>
  </si>
  <si>
    <t>4.5</t>
  </si>
  <si>
    <t>Showcasing Success</t>
  </si>
  <si>
    <t>4.6</t>
  </si>
  <si>
    <t>Awards</t>
  </si>
  <si>
    <t>5</t>
  </si>
  <si>
    <t>TARGET MARKET(S)</t>
  </si>
  <si>
    <t>5.1</t>
  </si>
  <si>
    <t>Age</t>
  </si>
  <si>
    <t>5.2</t>
  </si>
  <si>
    <t>Gender</t>
  </si>
  <si>
    <t>5.3</t>
  </si>
  <si>
    <t>Location</t>
  </si>
  <si>
    <t>5.4</t>
  </si>
  <si>
    <t>Culture</t>
  </si>
  <si>
    <t>6</t>
  </si>
  <si>
    <t>TEAM</t>
  </si>
  <si>
    <t>6.1</t>
  </si>
  <si>
    <t>Manager</t>
  </si>
  <si>
    <t>6.2</t>
  </si>
  <si>
    <t>Agent</t>
  </si>
  <si>
    <t>6.3</t>
  </si>
  <si>
    <t>Publicist</t>
  </si>
  <si>
    <t>6.4</t>
  </si>
  <si>
    <t>Radio Tracker</t>
  </si>
  <si>
    <t>6.5</t>
  </si>
  <si>
    <t>Publisher</t>
  </si>
  <si>
    <t>6.6</t>
  </si>
  <si>
    <t>6.7</t>
  </si>
  <si>
    <t>7</t>
  </si>
  <si>
    <t>RADIO &amp; TV</t>
  </si>
  <si>
    <t>7.1</t>
  </si>
  <si>
    <t>Radio Tours</t>
  </si>
  <si>
    <t>7.2</t>
  </si>
  <si>
    <t>Performances</t>
  </si>
  <si>
    <t>7.3</t>
  </si>
  <si>
    <t>Advertisement</t>
  </si>
  <si>
    <t>8</t>
  </si>
  <si>
    <t>Integrated Media</t>
  </si>
  <si>
    <t>8.1</t>
  </si>
  <si>
    <t>Flyers/ Brochures</t>
  </si>
  <si>
    <t>8.2</t>
  </si>
  <si>
    <t>YouTube -Video</t>
  </si>
  <si>
    <t>8.3</t>
  </si>
  <si>
    <t>Facebook</t>
  </si>
  <si>
    <t>8.4</t>
  </si>
  <si>
    <t>Twitter</t>
  </si>
  <si>
    <t>8.5</t>
  </si>
  <si>
    <t>Email Blast</t>
  </si>
  <si>
    <t>8.6</t>
  </si>
  <si>
    <t>Blog</t>
  </si>
  <si>
    <t>8.7</t>
  </si>
  <si>
    <t>Social Bookmarks</t>
  </si>
  <si>
    <t>8.8</t>
  </si>
  <si>
    <t>Pinterest</t>
  </si>
  <si>
    <t>8.9</t>
  </si>
  <si>
    <t>Instagram</t>
  </si>
  <si>
    <t>8.10</t>
  </si>
  <si>
    <t>TV/radio</t>
  </si>
  <si>
    <t>8.11</t>
  </si>
  <si>
    <t>Infographic</t>
  </si>
  <si>
    <t>8.12</t>
  </si>
  <si>
    <t>Newspaper</t>
  </si>
  <si>
    <t>8.13</t>
  </si>
  <si>
    <t>Posters</t>
  </si>
  <si>
    <t>8.14</t>
  </si>
  <si>
    <t>Newsletter ( Online)</t>
  </si>
  <si>
    <t>8.15</t>
  </si>
  <si>
    <t>Personal Networks</t>
  </si>
  <si>
    <t>8.16</t>
  </si>
  <si>
    <t>Friends, Family, Org.</t>
  </si>
  <si>
    <t>8.17</t>
  </si>
  <si>
    <t>Local Businesses</t>
  </si>
  <si>
    <t>8.18</t>
  </si>
  <si>
    <t>WOM Friends</t>
  </si>
  <si>
    <t>8.19</t>
  </si>
  <si>
    <t>Events</t>
  </si>
  <si>
    <t>8.20</t>
  </si>
  <si>
    <t>Past Participants/buyers</t>
  </si>
  <si>
    <t>8.21</t>
  </si>
  <si>
    <t>Partner Organizations</t>
  </si>
  <si>
    <t>9</t>
  </si>
  <si>
    <t>BRANDING TOOLS</t>
  </si>
  <si>
    <t>9.1</t>
  </si>
  <si>
    <t>9.2</t>
  </si>
  <si>
    <t>Promotional Albums (CD, Vinyl, USB, Dropcards, Etc)</t>
  </si>
  <si>
    <t>9.3</t>
  </si>
  <si>
    <t>Flyers/Postcards</t>
  </si>
  <si>
    <t>9.4</t>
  </si>
  <si>
    <t>Stickers/Buttons</t>
  </si>
  <si>
    <t>9.5</t>
  </si>
  <si>
    <t>T-shirts And Other Clothing Merchandise</t>
  </si>
  <si>
    <t>9.6</t>
  </si>
  <si>
    <t>Street Team</t>
  </si>
  <si>
    <t>10</t>
  </si>
  <si>
    <t>DISTRIBUTION</t>
  </si>
  <si>
    <t>10.1</t>
  </si>
  <si>
    <t>Physical Retail (HMV, Indie Retailer, CD Baby, Starbucks, Etc)</t>
  </si>
  <si>
    <t>10.2</t>
  </si>
  <si>
    <t>Digital Retail (iTunes, Amazon, PureTracks, Zunior, Etc)</t>
  </si>
  <si>
    <t>10.3</t>
  </si>
  <si>
    <t>Oﬀ Stage</t>
  </si>
  <si>
    <t>11</t>
  </si>
  <si>
    <t>VIDEO</t>
  </si>
  <si>
    <t>11.1</t>
  </si>
  <si>
    <t>Music Video</t>
  </si>
  <si>
    <t>11.2</t>
  </si>
  <si>
    <t>Viral Videos</t>
  </si>
  <si>
    <t>12</t>
  </si>
  <si>
    <t>TOURING</t>
  </si>
  <si>
    <t>12.1</t>
  </si>
  <si>
    <t>Conﬁrmed Dates</t>
  </si>
  <si>
    <t>12.2</t>
  </si>
  <si>
    <t>Club And Bar Shows</t>
  </si>
  <si>
    <t>12.3</t>
  </si>
  <si>
    <t>Festivals</t>
  </si>
  <si>
    <t>12.4</t>
  </si>
  <si>
    <t>Showcases</t>
  </si>
  <si>
    <t>12.5</t>
  </si>
  <si>
    <t>Domestic</t>
  </si>
  <si>
    <t>12.6</t>
  </si>
  <si>
    <t>International</t>
  </si>
  <si>
    <t xml:space="preserve">  This document has been created with the help of https://ganttpro.com online service</t>
  </si>
  <si>
    <t xml:space="preserve">  You are free to use the document for your purposes with no limitations. To edit it, please, create a copy or use https://ganttpro.com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</si>
</sst>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color theme="1"/>
      <family val="2"/>
      <scheme val="minor"/>
      <sz val="11"/>
      <name val="Calibri"/>
    </font>
    <font>
      <color rgb="FFFFFFFF"/>
    </font>
    <font>
      <b/>
      <color rgb="FFFFFFFF"/>
      <sz val="9"/>
    </font>
    <font>
      <b/>
      <color rgb="FF222222"/>
      <sz val="9"/>
    </font>
    <font>
      <b/>
    </font>
    <font>
      <color rgb="FF888888"/>
    </font>
  </fonts>
  <fills count="7">
    <fill>
      <patternFill patternType="none"/>
    </fill>
    <fill>
      <patternFill patternType="gray125"/>
    </fill>
    <fill>
      <patternFill patternType="solid">
        <fgColor rgb="FF00564c"/>
      </patternFill>
    </fill>
    <fill>
      <patternFill patternType="solid">
        <fgColor rgb="FF1a7367"/>
      </patternFill>
    </fill>
    <fill>
      <patternFill patternType="solid">
        <fgColor rgb="FFdafff0"/>
      </patternFill>
    </fill>
    <fill>
      <patternFill patternType="solid">
        <fgColor rgb="FFFFCC80"/>
      </patternFill>
    </fill>
    <fill>
      <patternFill patternType="solid">
        <fgColor rgb="FF50C7D6"/>
      </patternFill>
    </fill>
  </fills>
  <borders count="2">
    <border>
      <left/>
      <right/>
      <top/>
      <bottom/>
      <diagonal/>
    </border>
    <border>
      <left/>
      <right style="thin">
        <color rgb="FFC1E3D5"/>
      </right>
      <top/>
      <bottom style="thin">
        <color rgb="FFC1E3D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/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indent="1"/>
    </xf>
    <xf numFmtId="14" fontId="2" fillId="3" borderId="0" xfId="0" applyNumberFormat="1" applyFont="1" applyFill="1" applyAlignment="1">
      <alignment vertical="center" indent="1"/>
    </xf>
    <xf numFmtId="0" fontId="3" fillId="4" borderId="1" xfId="0" applyFont="1" applyFill="1" applyBorder="1" applyAlignment="1">
      <alignment horizontal="left" vertical="center" indent="1"/>
    </xf>
    <xf numFmtId="0" fontId="4" fillId="5" borderId="0" xfId="0" applyFont="1" applyFill="1" applyAlignment="1">
      <alignment indent="3"/>
    </xf>
    <xf numFmtId="0" fontId="4" fillId="0" borderId="0" xfId="0" applyFont="1"/>
    <xf numFmtId="14" fontId="4" fillId="0" borderId="0" xfId="0" applyNumberFormat="1" applyFont="1"/>
    <xf numFmtId="0" fontId="0" fillId="6" borderId="0" xfId="0" applyFill="1" applyAlignment="1">
      <alignment indent="3"/>
    </xf>
    <xf numFmtId="14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ganttpro.com?utm_source=excel_generated_header_logo&amp;title=Music Marketing Plan_(GanttPRO.com)_12 05 2020 16 3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 editAs="oneCell">
    <xdr:from>
      <xdr:col>0</xdr:col>
      <xdr:colOff>0</xdr:colOff>
      <xdr:row>0</xdr:row>
      <xdr:rowOff>0</xdr:rowOff>
    </xdr:from>
    <xdr:ext cx="2286000" cy="571500"/>
    <xdr:pic>
      <xdr:nvPicPr>
        <xdr:cNvPr id="1" name="Picture 1">
          <a:hlinkClick xmlns:r="http://schemas.openxmlformats.org/officeDocument/2006/relationships" r:id="rId2" tooltip="GanttPRO.com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hyperlink" Target="https://ganttpro.com?utm_source=excel_generated_header_text&amp;title=Music Marketing Plan_(GanttPRO.com)_12 05 2020 16 32" TargetMode="External"/><Relationship Id="rId2" Type="http://schemas.openxmlformats.org/officeDocument/2006/relationships/hyperlink" Target="https://ganttpro.com?utm_source=excel_generated_footer_text_1&amp;title=Music Marketing Plan_(GanttPRO.com)_12 05 2020 16 32" TargetMode="External"/><Relationship Id="rId3" Type="http://schemas.openxmlformats.org/officeDocument/2006/relationships/hyperlink" Target="https://ganttpro.com?utm_source=excel_generated_footer_text_2&amp;title=Music Marketing Plan_(GanttPRO.com)_12 05 2020 16 32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FormatPr defaultRowHeight="15" outlineLevelRow="0" outlineLevelCol="0" x14ac:dyDescent="55"/>
  <cols>
    <col min="1" max="1" width="3" customWidth="1"/>
    <col min="2" max="2" width="11" customWidth="1"/>
    <col min="3" max="3" width="3" customWidth="1"/>
    <col min="4" max="4" width="30" customWidth="1"/>
    <col min="5" max="7" width="11" customWidth="1"/>
    <col min="13" max="15" width="11" customWidth="1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</row>
    <row r="2" spans="1:17" x14ac:dyDescent="0.25">
      <c r="A2" s="1"/>
      <c r="B2" s="1"/>
      <c r="C2" s="1"/>
      <c r="D2" s="1"/>
      <c r="E2" s="1"/>
      <c r="F2" s="1"/>
      <c r="G2" s="1"/>
      <c r="H2" s="2" t="s">
        <v>1</v>
      </c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1"/>
      <c r="C3" s="1"/>
      <c r="D3" s="1"/>
      <c r="E3" s="1"/>
      <c r="F3" s="1"/>
      <c r="G3" s="1"/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</row>
    <row r="4" spans="1:17" x14ac:dyDescent="0.25">
      <c r="A4" s="3" t="s">
        <v>2</v>
      </c>
      <c r="B4" s="3"/>
      <c r="C4" s="3"/>
      <c r="D4" s="3"/>
      <c r="E4" s="3"/>
      <c r="F4" s="3"/>
      <c r="G4" s="3"/>
      <c r="H4" s="3"/>
      <c r="I4" s="4">
        <f>TODAY()</f>
        <v>43963.56398283565</v>
      </c>
      <c r="J4" s="4"/>
      <c r="K4" s="4"/>
      <c r="L4" s="4"/>
      <c r="M4" s="4"/>
      <c r="N4" s="4"/>
      <c r="O4" s="4"/>
      <c r="P4" s="4"/>
      <c r="Q4" s="4"/>
    </row>
    <row r="5" spans="1:17" x14ac:dyDescent="0.25">
      <c r="A5" s="5" t="s">
        <v>3</v>
      </c>
      <c r="B5" s="5" t="s">
        <v>4</v>
      </c>
      <c r="C5" s="5" t="s">
        <v>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</row>
    <row r="6" spans="1:17" x14ac:dyDescent="0.25">
      <c r="A6" s="6" t="s">
        <v>0</v>
      </c>
      <c r="B6" s="7" t="s">
        <v>19</v>
      </c>
      <c r="C6" s="7" t="s">
        <v>20</v>
      </c>
      <c r="D6" s="7"/>
      <c r="E6" s="7" t="s">
        <v>0</v>
      </c>
      <c r="F6" s="8">
        <f>TODAY()+7</f>
        <v>43970.56398236111</v>
      </c>
      <c r="G6" s="8">
        <f>TODAY()+16</f>
        <v>43979.56398236111</v>
      </c>
      <c r="H6" s="7" t="s">
        <v>0</v>
      </c>
      <c r="I6" s="7">
        <v>0</v>
      </c>
      <c r="J6" s="7">
        <v>56</v>
      </c>
      <c r="K6" s="7">
        <v>0</v>
      </c>
      <c r="L6" s="7">
        <v>0</v>
      </c>
      <c r="M6" s="7" t="s">
        <v>0</v>
      </c>
      <c r="N6" s="7" t="s">
        <v>0</v>
      </c>
      <c r="O6" s="7" t="s">
        <v>0</v>
      </c>
      <c r="P6" s="7">
        <v>0</v>
      </c>
      <c r="Q6" s="7">
        <v>0</v>
      </c>
    </row>
    <row r="7" spans="1:17" x14ac:dyDescent="0.25">
      <c r="A7" s="9" t="s">
        <v>0</v>
      </c>
      <c r="B7" t="s">
        <v>21</v>
      </c>
      <c r="C7" t="s">
        <v>0</v>
      </c>
      <c r="D7" t="s">
        <v>22</v>
      </c>
      <c r="E7" t="s">
        <v>0</v>
      </c>
      <c r="F7" s="10">
        <f>TODAY()+7</f>
        <v>43970.56398236111</v>
      </c>
      <c r="G7" s="10">
        <f>TODAY()+8</f>
        <v>43971.56398236111</v>
      </c>
      <c r="H7" t="s">
        <v>0</v>
      </c>
      <c r="I7">
        <v>0</v>
      </c>
      <c r="J7">
        <v>8</v>
      </c>
      <c r="K7">
        <v>0</v>
      </c>
      <c r="L7">
        <v>0</v>
      </c>
      <c r="M7" t="s">
        <v>23</v>
      </c>
      <c r="N7" t="s">
        <v>24</v>
      </c>
      <c r="O7" t="s">
        <v>0</v>
      </c>
      <c r="P7">
        <v>0</v>
      </c>
      <c r="Q7">
        <v>0</v>
      </c>
    </row>
    <row r="8" spans="1:17" x14ac:dyDescent="0.25">
      <c r="A8" s="9" t="s">
        <v>0</v>
      </c>
      <c r="B8" t="s">
        <v>25</v>
      </c>
      <c r="C8" t="s">
        <v>0</v>
      </c>
      <c r="D8" t="s">
        <v>26</v>
      </c>
      <c r="E8" t="s">
        <v>0</v>
      </c>
      <c r="F8" s="10">
        <f>TODAY()+8</f>
        <v>43971.56398236111</v>
      </c>
      <c r="G8" s="10">
        <f>TODAY()+9</f>
        <v>43972.56398237268</v>
      </c>
      <c r="H8" t="s">
        <v>0</v>
      </c>
      <c r="I8">
        <v>0</v>
      </c>
      <c r="J8">
        <v>8</v>
      </c>
      <c r="K8">
        <v>0</v>
      </c>
      <c r="L8">
        <v>0</v>
      </c>
      <c r="M8" t="s">
        <v>23</v>
      </c>
      <c r="N8" t="s">
        <v>24</v>
      </c>
      <c r="O8" t="s">
        <v>0</v>
      </c>
      <c r="P8">
        <v>0</v>
      </c>
      <c r="Q8">
        <v>0</v>
      </c>
    </row>
    <row r="9" spans="1:17" x14ac:dyDescent="0.25">
      <c r="A9" s="9" t="s">
        <v>0</v>
      </c>
      <c r="B9" t="s">
        <v>27</v>
      </c>
      <c r="C9" t="s">
        <v>0</v>
      </c>
      <c r="D9" t="s">
        <v>28</v>
      </c>
      <c r="E9" t="s">
        <v>0</v>
      </c>
      <c r="F9" s="10">
        <f>TODAY()+9</f>
        <v>43972.56398237268</v>
      </c>
      <c r="G9" s="10">
        <f>TODAY()+10</f>
        <v>43973.56398237268</v>
      </c>
      <c r="H9" t="s">
        <v>0</v>
      </c>
      <c r="I9">
        <v>0</v>
      </c>
      <c r="J9">
        <v>8</v>
      </c>
      <c r="K9">
        <v>0</v>
      </c>
      <c r="L9">
        <v>0</v>
      </c>
      <c r="M9" t="s">
        <v>23</v>
      </c>
      <c r="N9" t="s">
        <v>24</v>
      </c>
      <c r="O9" t="s">
        <v>0</v>
      </c>
      <c r="P9">
        <v>0</v>
      </c>
      <c r="Q9">
        <v>0</v>
      </c>
    </row>
    <row r="10" spans="1:17" x14ac:dyDescent="0.25">
      <c r="A10" s="9" t="s">
        <v>0</v>
      </c>
      <c r="B10" t="s">
        <v>29</v>
      </c>
      <c r="C10" t="s">
        <v>0</v>
      </c>
      <c r="D10" t="s">
        <v>30</v>
      </c>
      <c r="E10" t="s">
        <v>0</v>
      </c>
      <c r="F10" s="10">
        <f>TODAY()+10</f>
        <v>43973.56398237268</v>
      </c>
      <c r="G10" s="10">
        <f>TODAY()+11</f>
        <v>43974.56398237268</v>
      </c>
      <c r="H10" t="s">
        <v>0</v>
      </c>
      <c r="I10">
        <v>0</v>
      </c>
      <c r="J10">
        <v>0</v>
      </c>
      <c r="K10">
        <v>0</v>
      </c>
      <c r="L10">
        <v>0</v>
      </c>
      <c r="M10" t="s">
        <v>23</v>
      </c>
      <c r="N10" t="s">
        <v>24</v>
      </c>
      <c r="O10" t="s">
        <v>0</v>
      </c>
      <c r="P10">
        <v>0</v>
      </c>
      <c r="Q10">
        <v>0</v>
      </c>
    </row>
    <row r="11" spans="1:17" x14ac:dyDescent="0.25">
      <c r="A11" s="9" t="s">
        <v>0</v>
      </c>
      <c r="B11" t="s">
        <v>31</v>
      </c>
      <c r="C11" t="s">
        <v>0</v>
      </c>
      <c r="D11" t="s">
        <v>32</v>
      </c>
      <c r="E11" t="s">
        <v>0</v>
      </c>
      <c r="F11" s="10">
        <f>TODAY()+11</f>
        <v>43974.56398237268</v>
      </c>
      <c r="G11" s="10">
        <f>TODAY()+12</f>
        <v>43975.56398237268</v>
      </c>
      <c r="H11" t="s">
        <v>0</v>
      </c>
      <c r="I11">
        <v>0</v>
      </c>
      <c r="J11">
        <v>0</v>
      </c>
      <c r="K11">
        <v>0</v>
      </c>
      <c r="L11">
        <v>0</v>
      </c>
      <c r="M11" t="s">
        <v>23</v>
      </c>
      <c r="N11" t="s">
        <v>24</v>
      </c>
      <c r="O11" t="s">
        <v>0</v>
      </c>
      <c r="P11">
        <v>0</v>
      </c>
      <c r="Q11">
        <v>0</v>
      </c>
    </row>
    <row r="12" spans="1:17" x14ac:dyDescent="0.25">
      <c r="A12" s="9" t="s">
        <v>0</v>
      </c>
      <c r="B12" t="s">
        <v>33</v>
      </c>
      <c r="C12" t="s">
        <v>0</v>
      </c>
      <c r="D12" t="s">
        <v>34</v>
      </c>
      <c r="E12" t="s">
        <v>0</v>
      </c>
      <c r="F12" s="10">
        <f>TODAY()+12</f>
        <v>43975.56398238426</v>
      </c>
      <c r="G12" s="10">
        <f>TODAY()+13</f>
        <v>43976.56398238426</v>
      </c>
      <c r="H12" t="s">
        <v>0</v>
      </c>
      <c r="I12">
        <v>0</v>
      </c>
      <c r="J12">
        <v>8</v>
      </c>
      <c r="K12">
        <v>0</v>
      </c>
      <c r="L12">
        <v>0</v>
      </c>
      <c r="M12" t="s">
        <v>23</v>
      </c>
      <c r="N12" t="s">
        <v>24</v>
      </c>
      <c r="O12" t="s">
        <v>0</v>
      </c>
      <c r="P12">
        <v>0</v>
      </c>
      <c r="Q12">
        <v>0</v>
      </c>
    </row>
    <row r="13" spans="1:17" x14ac:dyDescent="0.25">
      <c r="A13" s="9" t="s">
        <v>0</v>
      </c>
      <c r="B13" t="s">
        <v>35</v>
      </c>
      <c r="C13" t="s">
        <v>0</v>
      </c>
      <c r="D13" t="s">
        <v>36</v>
      </c>
      <c r="E13" t="s">
        <v>0</v>
      </c>
      <c r="F13" s="10">
        <f>TODAY()+13</f>
        <v>43976.56398238426</v>
      </c>
      <c r="G13" s="10">
        <f>TODAY()+14</f>
        <v>43977.56398238426</v>
      </c>
      <c r="H13" t="s">
        <v>0</v>
      </c>
      <c r="I13">
        <v>0</v>
      </c>
      <c r="J13">
        <v>8</v>
      </c>
      <c r="K13">
        <v>0</v>
      </c>
      <c r="L13">
        <v>0</v>
      </c>
      <c r="M13" t="s">
        <v>23</v>
      </c>
      <c r="N13" t="s">
        <v>24</v>
      </c>
      <c r="O13" t="s">
        <v>0</v>
      </c>
      <c r="P13">
        <v>0</v>
      </c>
      <c r="Q13">
        <v>0</v>
      </c>
    </row>
    <row r="14" spans="1:17" x14ac:dyDescent="0.25">
      <c r="A14" s="9" t="s">
        <v>0</v>
      </c>
      <c r="B14" t="s">
        <v>37</v>
      </c>
      <c r="C14" t="s">
        <v>0</v>
      </c>
      <c r="D14" t="s">
        <v>38</v>
      </c>
      <c r="E14" t="s">
        <v>0</v>
      </c>
      <c r="F14" s="10">
        <f>TODAY()+14</f>
        <v>43977.56398238426</v>
      </c>
      <c r="G14" s="10">
        <f>TODAY()+15</f>
        <v>43978.56398238426</v>
      </c>
      <c r="H14" t="s">
        <v>0</v>
      </c>
      <c r="I14">
        <v>0</v>
      </c>
      <c r="J14">
        <v>8</v>
      </c>
      <c r="K14">
        <v>0</v>
      </c>
      <c r="L14">
        <v>0</v>
      </c>
      <c r="M14" t="s">
        <v>23</v>
      </c>
      <c r="N14" t="s">
        <v>24</v>
      </c>
      <c r="O14" t="s">
        <v>0</v>
      </c>
      <c r="P14">
        <v>0</v>
      </c>
      <c r="Q14">
        <v>0</v>
      </c>
    </row>
    <row r="15" spans="1:17" x14ac:dyDescent="0.25">
      <c r="A15" s="9" t="s">
        <v>0</v>
      </c>
      <c r="B15" t="s">
        <v>39</v>
      </c>
      <c r="C15" t="s">
        <v>0</v>
      </c>
      <c r="D15" t="s">
        <v>40</v>
      </c>
      <c r="E15" t="s">
        <v>0</v>
      </c>
      <c r="F15" s="10">
        <f>TODAY()+15</f>
        <v>43978.56398238426</v>
      </c>
      <c r="G15" s="10">
        <f>TODAY()+16</f>
        <v>43979.56398238426</v>
      </c>
      <c r="H15" t="s">
        <v>0</v>
      </c>
      <c r="I15">
        <v>0</v>
      </c>
      <c r="J15">
        <v>8</v>
      </c>
      <c r="K15">
        <v>0</v>
      </c>
      <c r="L15">
        <v>0</v>
      </c>
      <c r="M15" t="s">
        <v>23</v>
      </c>
      <c r="N15" t="s">
        <v>24</v>
      </c>
      <c r="O15" t="s">
        <v>0</v>
      </c>
      <c r="P15">
        <v>0</v>
      </c>
      <c r="Q15">
        <v>0</v>
      </c>
    </row>
    <row r="16" spans="1:17" x14ac:dyDescent="0.25">
      <c r="A16" s="6" t="s">
        <v>0</v>
      </c>
      <c r="B16" s="7" t="s">
        <v>41</v>
      </c>
      <c r="C16" s="7" t="s">
        <v>42</v>
      </c>
      <c r="D16" s="7"/>
      <c r="E16" s="7" t="s">
        <v>0</v>
      </c>
      <c r="F16" s="8">
        <f>TODAY()+17</f>
        <v>43980.56398238426</v>
      </c>
      <c r="G16" s="8">
        <f>TODAY()+23</f>
        <v>43986.56398238426</v>
      </c>
      <c r="H16" s="7" t="s">
        <v>0</v>
      </c>
      <c r="I16" s="7">
        <v>0</v>
      </c>
      <c r="J16" s="7">
        <v>32</v>
      </c>
      <c r="K16" s="7">
        <v>0</v>
      </c>
      <c r="L16" s="7">
        <v>0</v>
      </c>
      <c r="M16" s="7" t="s">
        <v>0</v>
      </c>
      <c r="N16" s="7" t="s">
        <v>0</v>
      </c>
      <c r="O16" s="7" t="s">
        <v>0</v>
      </c>
      <c r="P16" s="7">
        <v>0</v>
      </c>
      <c r="Q16" s="7">
        <v>0</v>
      </c>
    </row>
    <row r="17" spans="1:17" x14ac:dyDescent="0.25">
      <c r="A17" s="9" t="s">
        <v>0</v>
      </c>
      <c r="B17" t="s">
        <v>43</v>
      </c>
      <c r="C17" t="s">
        <v>0</v>
      </c>
      <c r="D17" t="s">
        <v>44</v>
      </c>
      <c r="E17" t="s">
        <v>0</v>
      </c>
      <c r="F17" s="10">
        <f>TODAY()+17</f>
        <v>43980.56398239583</v>
      </c>
      <c r="G17" s="10">
        <f>TODAY()+18</f>
        <v>43981.56398239583</v>
      </c>
      <c r="H17" t="s">
        <v>0</v>
      </c>
      <c r="I17">
        <v>0</v>
      </c>
      <c r="J17">
        <v>0</v>
      </c>
      <c r="K17">
        <v>0</v>
      </c>
      <c r="L17">
        <v>0</v>
      </c>
      <c r="M17" t="s">
        <v>23</v>
      </c>
      <c r="N17" t="s">
        <v>24</v>
      </c>
      <c r="O17" t="s">
        <v>0</v>
      </c>
      <c r="P17">
        <v>0</v>
      </c>
      <c r="Q17">
        <v>0</v>
      </c>
    </row>
    <row r="18" spans="1:17" x14ac:dyDescent="0.25">
      <c r="A18" s="9" t="s">
        <v>0</v>
      </c>
      <c r="B18" t="s">
        <v>45</v>
      </c>
      <c r="C18" t="s">
        <v>0</v>
      </c>
      <c r="D18" t="s">
        <v>46</v>
      </c>
      <c r="E18" t="s">
        <v>0</v>
      </c>
      <c r="F18" s="10">
        <f>TODAY()+18</f>
        <v>43981.56398239583</v>
      </c>
      <c r="G18" s="10">
        <f>TODAY()+19</f>
        <v>43982.56398239583</v>
      </c>
      <c r="H18" t="s">
        <v>0</v>
      </c>
      <c r="I18">
        <v>0</v>
      </c>
      <c r="J18">
        <v>0</v>
      </c>
      <c r="K18">
        <v>0</v>
      </c>
      <c r="L18">
        <v>0</v>
      </c>
      <c r="M18" t="s">
        <v>23</v>
      </c>
      <c r="N18" t="s">
        <v>24</v>
      </c>
      <c r="O18" t="s">
        <v>0</v>
      </c>
      <c r="P18">
        <v>0</v>
      </c>
      <c r="Q18">
        <v>0</v>
      </c>
    </row>
    <row r="19" spans="1:17" x14ac:dyDescent="0.25">
      <c r="A19" s="9" t="s">
        <v>0</v>
      </c>
      <c r="B19" t="s">
        <v>47</v>
      </c>
      <c r="C19" t="s">
        <v>0</v>
      </c>
      <c r="D19" t="s">
        <v>48</v>
      </c>
      <c r="E19" t="s">
        <v>0</v>
      </c>
      <c r="F19" s="10">
        <f>TODAY()+19</f>
        <v>43982.56398239583</v>
      </c>
      <c r="G19" s="10">
        <f>TODAY()+20</f>
        <v>43983.56398239583</v>
      </c>
      <c r="H19" t="s">
        <v>0</v>
      </c>
      <c r="I19">
        <v>0</v>
      </c>
      <c r="J19">
        <v>8</v>
      </c>
      <c r="K19">
        <v>0</v>
      </c>
      <c r="L19">
        <v>0</v>
      </c>
      <c r="M19" t="s">
        <v>23</v>
      </c>
      <c r="N19" t="s">
        <v>24</v>
      </c>
      <c r="O19" t="s">
        <v>0</v>
      </c>
      <c r="P19">
        <v>0</v>
      </c>
      <c r="Q19">
        <v>0</v>
      </c>
    </row>
    <row r="20" spans="1:17" x14ac:dyDescent="0.25">
      <c r="A20" s="9" t="s">
        <v>0</v>
      </c>
      <c r="B20" t="s">
        <v>49</v>
      </c>
      <c r="C20" t="s">
        <v>0</v>
      </c>
      <c r="D20" t="s">
        <v>50</v>
      </c>
      <c r="E20" t="s">
        <v>0</v>
      </c>
      <c r="F20" s="10">
        <f>TODAY()+20</f>
        <v>43983.56398239583</v>
      </c>
      <c r="G20" s="10">
        <f>TODAY()+21</f>
        <v>43984.56398239583</v>
      </c>
      <c r="H20" t="s">
        <v>0</v>
      </c>
      <c r="I20">
        <v>0</v>
      </c>
      <c r="J20">
        <v>8</v>
      </c>
      <c r="K20">
        <v>0</v>
      </c>
      <c r="L20">
        <v>0</v>
      </c>
      <c r="M20" t="s">
        <v>23</v>
      </c>
      <c r="N20" t="s">
        <v>24</v>
      </c>
      <c r="O20" t="s">
        <v>0</v>
      </c>
      <c r="P20">
        <v>0</v>
      </c>
      <c r="Q20">
        <v>0</v>
      </c>
    </row>
    <row r="21" spans="1:17" x14ac:dyDescent="0.25">
      <c r="A21" s="9" t="s">
        <v>0</v>
      </c>
      <c r="B21" t="s">
        <v>51</v>
      </c>
      <c r="C21" t="s">
        <v>0</v>
      </c>
      <c r="D21" t="s">
        <v>52</v>
      </c>
      <c r="E21" t="s">
        <v>0</v>
      </c>
      <c r="F21" s="10">
        <f>TODAY()+21</f>
        <v>43984.56398239583</v>
      </c>
      <c r="G21" s="10">
        <f>TODAY()+22</f>
        <v>43985.56398239583</v>
      </c>
      <c r="H21" t="s">
        <v>0</v>
      </c>
      <c r="I21">
        <v>0</v>
      </c>
      <c r="J21">
        <v>8</v>
      </c>
      <c r="K21">
        <v>0</v>
      </c>
      <c r="L21">
        <v>0</v>
      </c>
      <c r="M21" t="s">
        <v>23</v>
      </c>
      <c r="N21" t="s">
        <v>24</v>
      </c>
      <c r="O21" t="s">
        <v>0</v>
      </c>
      <c r="P21">
        <v>0</v>
      </c>
      <c r="Q21">
        <v>0</v>
      </c>
    </row>
    <row r="22" spans="1:17" x14ac:dyDescent="0.25">
      <c r="A22" s="9" t="s">
        <v>0</v>
      </c>
      <c r="B22" t="s">
        <v>53</v>
      </c>
      <c r="C22" t="s">
        <v>0</v>
      </c>
      <c r="D22" t="s">
        <v>54</v>
      </c>
      <c r="E22" t="s">
        <v>0</v>
      </c>
      <c r="F22" s="10">
        <f>TODAY()+22</f>
        <v>43985.56398239583</v>
      </c>
      <c r="G22" s="10">
        <f>TODAY()+23</f>
        <v>43986.56398239583</v>
      </c>
      <c r="H22" t="s">
        <v>0</v>
      </c>
      <c r="I22">
        <v>0</v>
      </c>
      <c r="J22">
        <v>8</v>
      </c>
      <c r="K22">
        <v>0</v>
      </c>
      <c r="L22">
        <v>0</v>
      </c>
      <c r="M22" t="s">
        <v>23</v>
      </c>
      <c r="N22" t="s">
        <v>24</v>
      </c>
      <c r="O22" t="s">
        <v>0</v>
      </c>
      <c r="P22">
        <v>0</v>
      </c>
      <c r="Q22">
        <v>0</v>
      </c>
    </row>
    <row r="23" spans="1:17" x14ac:dyDescent="0.25">
      <c r="A23" s="6" t="s">
        <v>0</v>
      </c>
      <c r="B23" s="7" t="s">
        <v>55</v>
      </c>
      <c r="C23" s="7" t="s">
        <v>56</v>
      </c>
      <c r="D23" s="7"/>
      <c r="E23" s="7" t="s">
        <v>0</v>
      </c>
      <c r="F23" s="8">
        <f>TODAY()+24</f>
        <v>43987.5639824074</v>
      </c>
      <c r="G23" s="8">
        <f>TODAY()+30</f>
        <v>43993.5639824074</v>
      </c>
      <c r="H23" s="7" t="s">
        <v>0</v>
      </c>
      <c r="I23" s="7">
        <v>0</v>
      </c>
      <c r="J23" s="7">
        <v>32</v>
      </c>
      <c r="K23" s="7">
        <v>0</v>
      </c>
      <c r="L23" s="7">
        <v>0</v>
      </c>
      <c r="M23" s="7" t="s">
        <v>0</v>
      </c>
      <c r="N23" s="7" t="s">
        <v>0</v>
      </c>
      <c r="O23" s="7" t="s">
        <v>0</v>
      </c>
      <c r="P23" s="7">
        <v>0</v>
      </c>
      <c r="Q23" s="7">
        <v>0</v>
      </c>
    </row>
    <row r="24" spans="1:17" x14ac:dyDescent="0.25">
      <c r="A24" s="9" t="s">
        <v>0</v>
      </c>
      <c r="B24" t="s">
        <v>57</v>
      </c>
      <c r="C24" t="s">
        <v>0</v>
      </c>
      <c r="D24" t="s">
        <v>58</v>
      </c>
      <c r="E24" t="s">
        <v>0</v>
      </c>
      <c r="F24" s="10">
        <f>TODAY()+24</f>
        <v>43987.5639824074</v>
      </c>
      <c r="G24" s="10">
        <f>TODAY()+25</f>
        <v>43988.5639824074</v>
      </c>
      <c r="H24" t="s">
        <v>0</v>
      </c>
      <c r="I24">
        <v>0</v>
      </c>
      <c r="J24">
        <v>0</v>
      </c>
      <c r="K24">
        <v>0</v>
      </c>
      <c r="L24">
        <v>0</v>
      </c>
      <c r="M24" t="s">
        <v>23</v>
      </c>
      <c r="N24" t="s">
        <v>24</v>
      </c>
      <c r="O24" t="s">
        <v>0</v>
      </c>
      <c r="P24">
        <v>0</v>
      </c>
      <c r="Q24">
        <v>0</v>
      </c>
    </row>
    <row r="25" spans="1:17" x14ac:dyDescent="0.25">
      <c r="A25" s="9" t="s">
        <v>0</v>
      </c>
      <c r="B25" t="s">
        <v>59</v>
      </c>
      <c r="C25" t="s">
        <v>0</v>
      </c>
      <c r="D25" t="s">
        <v>60</v>
      </c>
      <c r="E25" t="s">
        <v>0</v>
      </c>
      <c r="F25" s="10">
        <f>TODAY()+25</f>
        <v>43988.5639824074</v>
      </c>
      <c r="G25" s="10">
        <f>TODAY()+26</f>
        <v>43989.5639824074</v>
      </c>
      <c r="H25" t="s">
        <v>0</v>
      </c>
      <c r="I25">
        <v>0</v>
      </c>
      <c r="J25">
        <v>0</v>
      </c>
      <c r="K25">
        <v>0</v>
      </c>
      <c r="L25">
        <v>0</v>
      </c>
      <c r="M25" t="s">
        <v>23</v>
      </c>
      <c r="N25" t="s">
        <v>24</v>
      </c>
      <c r="O25" t="s">
        <v>0</v>
      </c>
      <c r="P25">
        <v>0</v>
      </c>
      <c r="Q25">
        <v>0</v>
      </c>
    </row>
    <row r="26" spans="1:17" x14ac:dyDescent="0.25">
      <c r="A26" s="9" t="s">
        <v>0</v>
      </c>
      <c r="B26" t="s">
        <v>61</v>
      </c>
      <c r="C26" t="s">
        <v>0</v>
      </c>
      <c r="D26" t="s">
        <v>62</v>
      </c>
      <c r="E26" t="s">
        <v>0</v>
      </c>
      <c r="F26" s="10">
        <f>TODAY()+26</f>
        <v>43989.5639824074</v>
      </c>
      <c r="G26" s="10">
        <f>TODAY()+27</f>
        <v>43990.5639824074</v>
      </c>
      <c r="H26" t="s">
        <v>0</v>
      </c>
      <c r="I26">
        <v>0</v>
      </c>
      <c r="J26">
        <v>8</v>
      </c>
      <c r="K26">
        <v>0</v>
      </c>
      <c r="L26">
        <v>0</v>
      </c>
      <c r="M26" t="s">
        <v>23</v>
      </c>
      <c r="N26" t="s">
        <v>24</v>
      </c>
      <c r="O26" t="s">
        <v>0</v>
      </c>
      <c r="P26">
        <v>0</v>
      </c>
      <c r="Q26">
        <v>0</v>
      </c>
    </row>
    <row r="27" spans="1:17" x14ac:dyDescent="0.25">
      <c r="A27" s="9" t="s">
        <v>0</v>
      </c>
      <c r="B27" t="s">
        <v>63</v>
      </c>
      <c r="C27" t="s">
        <v>0</v>
      </c>
      <c r="D27" t="s">
        <v>64</v>
      </c>
      <c r="E27" t="s">
        <v>0</v>
      </c>
      <c r="F27" s="10">
        <f>TODAY()+27</f>
        <v>43990.5639824074</v>
      </c>
      <c r="G27" s="10">
        <f>TODAY()+28</f>
        <v>43991.5639824074</v>
      </c>
      <c r="H27" t="s">
        <v>0</v>
      </c>
      <c r="I27">
        <v>0</v>
      </c>
      <c r="J27">
        <v>8</v>
      </c>
      <c r="K27">
        <v>0</v>
      </c>
      <c r="L27">
        <v>0</v>
      </c>
      <c r="M27" t="s">
        <v>23</v>
      </c>
      <c r="N27" t="s">
        <v>24</v>
      </c>
      <c r="O27" t="s">
        <v>0</v>
      </c>
      <c r="P27">
        <v>0</v>
      </c>
      <c r="Q27">
        <v>0</v>
      </c>
    </row>
    <row r="28" spans="1:17" x14ac:dyDescent="0.25">
      <c r="A28" s="9" t="s">
        <v>0</v>
      </c>
      <c r="B28" t="s">
        <v>65</v>
      </c>
      <c r="C28" t="s">
        <v>0</v>
      </c>
      <c r="D28" t="s">
        <v>66</v>
      </c>
      <c r="E28" t="s">
        <v>0</v>
      </c>
      <c r="F28" s="10">
        <f>TODAY()+28</f>
        <v>43991.5639824074</v>
      </c>
      <c r="G28" s="10">
        <f>TODAY()+29</f>
        <v>43992.5639824074</v>
      </c>
      <c r="H28" t="s">
        <v>0</v>
      </c>
      <c r="I28">
        <v>0</v>
      </c>
      <c r="J28">
        <v>8</v>
      </c>
      <c r="K28">
        <v>0</v>
      </c>
      <c r="L28">
        <v>0</v>
      </c>
      <c r="M28" t="s">
        <v>23</v>
      </c>
      <c r="N28" t="s">
        <v>24</v>
      </c>
      <c r="O28" t="s">
        <v>0</v>
      </c>
      <c r="P28">
        <v>0</v>
      </c>
      <c r="Q28">
        <v>0</v>
      </c>
    </row>
    <row r="29" spans="1:17" x14ac:dyDescent="0.25">
      <c r="A29" s="9" t="s">
        <v>0</v>
      </c>
      <c r="B29" t="s">
        <v>67</v>
      </c>
      <c r="C29" t="s">
        <v>0</v>
      </c>
      <c r="D29" t="s">
        <v>68</v>
      </c>
      <c r="E29" t="s">
        <v>0</v>
      </c>
      <c r="F29" s="10">
        <f>TODAY()+29</f>
        <v>43992.5639824074</v>
      </c>
      <c r="G29" s="10">
        <f>TODAY()+30</f>
        <v>43993.5639824074</v>
      </c>
      <c r="H29" t="s">
        <v>0</v>
      </c>
      <c r="I29">
        <v>0</v>
      </c>
      <c r="J29">
        <v>8</v>
      </c>
      <c r="K29">
        <v>0</v>
      </c>
      <c r="L29">
        <v>0</v>
      </c>
      <c r="M29" t="s">
        <v>23</v>
      </c>
      <c r="N29" t="s">
        <v>24</v>
      </c>
      <c r="O29" t="s">
        <v>0</v>
      </c>
      <c r="P29">
        <v>0</v>
      </c>
      <c r="Q29">
        <v>0</v>
      </c>
    </row>
    <row r="30" spans="1:17" x14ac:dyDescent="0.25">
      <c r="A30" s="6" t="s">
        <v>0</v>
      </c>
      <c r="B30" s="7" t="s">
        <v>69</v>
      </c>
      <c r="C30" s="7" t="s">
        <v>70</v>
      </c>
      <c r="D30" s="7"/>
      <c r="E30" s="7" t="s">
        <v>0</v>
      </c>
      <c r="F30" s="8">
        <f>TODAY()+31</f>
        <v>43994.5639824074</v>
      </c>
      <c r="G30" s="8">
        <f>TODAY()+37</f>
        <v>44000.563982418986</v>
      </c>
      <c r="H30" s="7" t="s">
        <v>0</v>
      </c>
      <c r="I30" s="7">
        <v>0</v>
      </c>
      <c r="J30" s="7">
        <v>32</v>
      </c>
      <c r="K30" s="7">
        <v>0</v>
      </c>
      <c r="L30" s="7">
        <v>0</v>
      </c>
      <c r="M30" s="7" t="s">
        <v>0</v>
      </c>
      <c r="N30" s="7" t="s">
        <v>0</v>
      </c>
      <c r="O30" s="7" t="s">
        <v>0</v>
      </c>
      <c r="P30" s="7">
        <v>0</v>
      </c>
      <c r="Q30" s="7">
        <v>0</v>
      </c>
    </row>
    <row r="31" spans="1:17" x14ac:dyDescent="0.25">
      <c r="A31" s="9" t="s">
        <v>0</v>
      </c>
      <c r="B31" t="s">
        <v>71</v>
      </c>
      <c r="C31" t="s">
        <v>0</v>
      </c>
      <c r="D31" t="s">
        <v>72</v>
      </c>
      <c r="E31" t="s">
        <v>0</v>
      </c>
      <c r="F31" s="10">
        <f>TODAY()+31</f>
        <v>43994.563982418986</v>
      </c>
      <c r="G31" s="10">
        <f>TODAY()+32</f>
        <v>43995.563982418986</v>
      </c>
      <c r="H31" t="s">
        <v>0</v>
      </c>
      <c r="I31">
        <v>0</v>
      </c>
      <c r="J31">
        <v>0</v>
      </c>
      <c r="K31">
        <v>0</v>
      </c>
      <c r="L31">
        <v>0</v>
      </c>
      <c r="M31" t="s">
        <v>23</v>
      </c>
      <c r="N31" t="s">
        <v>24</v>
      </c>
      <c r="O31" t="s">
        <v>0</v>
      </c>
      <c r="P31">
        <v>0</v>
      </c>
      <c r="Q31">
        <v>0</v>
      </c>
    </row>
    <row r="32" spans="1:17" x14ac:dyDescent="0.25">
      <c r="A32" s="9" t="s">
        <v>0</v>
      </c>
      <c r="B32" t="s">
        <v>73</v>
      </c>
      <c r="C32" t="s">
        <v>0</v>
      </c>
      <c r="D32" t="s">
        <v>74</v>
      </c>
      <c r="E32" t="s">
        <v>0</v>
      </c>
      <c r="F32" s="10">
        <f>TODAY()+32</f>
        <v>43995.563982418986</v>
      </c>
      <c r="G32" s="10">
        <f>TODAY()+33</f>
        <v>43996.563982418986</v>
      </c>
      <c r="H32" t="s">
        <v>0</v>
      </c>
      <c r="I32">
        <v>0</v>
      </c>
      <c r="J32">
        <v>0</v>
      </c>
      <c r="K32">
        <v>0</v>
      </c>
      <c r="L32">
        <v>0</v>
      </c>
      <c r="M32" t="s">
        <v>23</v>
      </c>
      <c r="N32" t="s">
        <v>24</v>
      </c>
      <c r="O32" t="s">
        <v>0</v>
      </c>
      <c r="P32">
        <v>0</v>
      </c>
      <c r="Q32">
        <v>0</v>
      </c>
    </row>
    <row r="33" spans="1:17" x14ac:dyDescent="0.25">
      <c r="A33" s="9" t="s">
        <v>0</v>
      </c>
      <c r="B33" t="s">
        <v>75</v>
      </c>
      <c r="C33" t="s">
        <v>0</v>
      </c>
      <c r="D33" t="s">
        <v>76</v>
      </c>
      <c r="E33" t="s">
        <v>0</v>
      </c>
      <c r="F33" s="10">
        <f>TODAY()+33</f>
        <v>43996.563982418986</v>
      </c>
      <c r="G33" s="10">
        <f>TODAY()+34</f>
        <v>43997.563982418986</v>
      </c>
      <c r="H33" t="s">
        <v>0</v>
      </c>
      <c r="I33">
        <v>0</v>
      </c>
      <c r="J33">
        <v>8</v>
      </c>
      <c r="K33">
        <v>0</v>
      </c>
      <c r="L33">
        <v>0</v>
      </c>
      <c r="M33" t="s">
        <v>23</v>
      </c>
      <c r="N33" t="s">
        <v>24</v>
      </c>
      <c r="O33" t="s">
        <v>0</v>
      </c>
      <c r="P33">
        <v>0</v>
      </c>
      <c r="Q33">
        <v>0</v>
      </c>
    </row>
    <row r="34" spans="1:17" x14ac:dyDescent="0.25">
      <c r="A34" s="9" t="s">
        <v>0</v>
      </c>
      <c r="B34" t="s">
        <v>77</v>
      </c>
      <c r="C34" t="s">
        <v>0</v>
      </c>
      <c r="D34" t="s">
        <v>78</v>
      </c>
      <c r="E34" t="s">
        <v>0</v>
      </c>
      <c r="F34" s="10">
        <f>TODAY()+34</f>
        <v>43997.563982418986</v>
      </c>
      <c r="G34" s="10">
        <f>TODAY()+35</f>
        <v>43998.563982418986</v>
      </c>
      <c r="H34" t="s">
        <v>0</v>
      </c>
      <c r="I34">
        <v>0</v>
      </c>
      <c r="J34">
        <v>8</v>
      </c>
      <c r="K34">
        <v>0</v>
      </c>
      <c r="L34">
        <v>0</v>
      </c>
      <c r="M34" t="s">
        <v>23</v>
      </c>
      <c r="N34" t="s">
        <v>24</v>
      </c>
      <c r="O34" t="s">
        <v>0</v>
      </c>
      <c r="P34">
        <v>0</v>
      </c>
      <c r="Q34">
        <v>0</v>
      </c>
    </row>
    <row r="35" spans="1:17" x14ac:dyDescent="0.25">
      <c r="A35" s="9" t="s">
        <v>0</v>
      </c>
      <c r="B35" t="s">
        <v>79</v>
      </c>
      <c r="C35" t="s">
        <v>0</v>
      </c>
      <c r="D35" t="s">
        <v>80</v>
      </c>
      <c r="E35" t="s">
        <v>0</v>
      </c>
      <c r="F35" s="10">
        <f>TODAY()+35</f>
        <v>43998.563982418986</v>
      </c>
      <c r="G35" s="10">
        <f>TODAY()+36</f>
        <v>43999.563982418986</v>
      </c>
      <c r="H35" t="s">
        <v>0</v>
      </c>
      <c r="I35">
        <v>0</v>
      </c>
      <c r="J35">
        <v>8</v>
      </c>
      <c r="K35">
        <v>0</v>
      </c>
      <c r="L35">
        <v>0</v>
      </c>
      <c r="M35" t="s">
        <v>23</v>
      </c>
      <c r="N35" t="s">
        <v>24</v>
      </c>
      <c r="O35" t="s">
        <v>0</v>
      </c>
      <c r="P35">
        <v>0</v>
      </c>
      <c r="Q35">
        <v>0</v>
      </c>
    </row>
    <row r="36" spans="1:17" x14ac:dyDescent="0.25">
      <c r="A36" s="9" t="s">
        <v>0</v>
      </c>
      <c r="B36" t="s">
        <v>81</v>
      </c>
      <c r="C36" t="s">
        <v>0</v>
      </c>
      <c r="D36" t="s">
        <v>82</v>
      </c>
      <c r="E36" t="s">
        <v>0</v>
      </c>
      <c r="F36" s="10">
        <f>TODAY()+36</f>
        <v>43999.563982418986</v>
      </c>
      <c r="G36" s="10">
        <f>TODAY()+37</f>
        <v>44000.563982418986</v>
      </c>
      <c r="H36" t="s">
        <v>0</v>
      </c>
      <c r="I36">
        <v>0</v>
      </c>
      <c r="J36">
        <v>8</v>
      </c>
      <c r="K36">
        <v>0</v>
      </c>
      <c r="L36">
        <v>0</v>
      </c>
      <c r="M36" t="s">
        <v>23</v>
      </c>
      <c r="N36" t="s">
        <v>24</v>
      </c>
      <c r="O36" t="s">
        <v>0</v>
      </c>
      <c r="P36">
        <v>0</v>
      </c>
      <c r="Q36">
        <v>0</v>
      </c>
    </row>
    <row r="37" spans="1:17" x14ac:dyDescent="0.25">
      <c r="A37" s="6" t="s">
        <v>0</v>
      </c>
      <c r="B37" s="7" t="s">
        <v>83</v>
      </c>
      <c r="C37" s="7" t="s">
        <v>84</v>
      </c>
      <c r="D37" s="7"/>
      <c r="E37" s="7" t="s">
        <v>0</v>
      </c>
      <c r="F37" s="8">
        <f>TODAY()+38</f>
        <v>44001.563982418986</v>
      </c>
      <c r="G37" s="8">
        <f>TODAY()+42</f>
        <v>44005.563982418986</v>
      </c>
      <c r="H37" s="7" t="s">
        <v>0</v>
      </c>
      <c r="I37" s="7">
        <v>0</v>
      </c>
      <c r="J37" s="7">
        <v>16</v>
      </c>
      <c r="K37" s="7">
        <v>0</v>
      </c>
      <c r="L37" s="7">
        <v>0</v>
      </c>
      <c r="M37" s="7" t="s">
        <v>0</v>
      </c>
      <c r="N37" s="7" t="s">
        <v>0</v>
      </c>
      <c r="O37" s="7" t="s">
        <v>0</v>
      </c>
      <c r="P37" s="7">
        <v>0</v>
      </c>
      <c r="Q37" s="7">
        <v>0</v>
      </c>
    </row>
    <row r="38" spans="1:17" x14ac:dyDescent="0.25">
      <c r="A38" s="9" t="s">
        <v>0</v>
      </c>
      <c r="B38" t="s">
        <v>85</v>
      </c>
      <c r="C38" t="s">
        <v>0</v>
      </c>
      <c r="D38" t="s">
        <v>86</v>
      </c>
      <c r="E38" t="s">
        <v>0</v>
      </c>
      <c r="F38" s="10">
        <f>TODAY()+38</f>
        <v>44001.563982430554</v>
      </c>
      <c r="G38" s="10">
        <f>TODAY()+39</f>
        <v>44002.563982430554</v>
      </c>
      <c r="H38" t="s">
        <v>0</v>
      </c>
      <c r="I38">
        <v>0</v>
      </c>
      <c r="J38">
        <v>0</v>
      </c>
      <c r="K38">
        <v>0</v>
      </c>
      <c r="L38">
        <v>0</v>
      </c>
      <c r="M38" t="s">
        <v>23</v>
      </c>
      <c r="N38" t="s">
        <v>24</v>
      </c>
      <c r="O38" t="s">
        <v>0</v>
      </c>
      <c r="P38">
        <v>0</v>
      </c>
      <c r="Q38">
        <v>0</v>
      </c>
    </row>
    <row r="39" spans="1:17" x14ac:dyDescent="0.25">
      <c r="A39" s="9" t="s">
        <v>0</v>
      </c>
      <c r="B39" t="s">
        <v>87</v>
      </c>
      <c r="C39" t="s">
        <v>0</v>
      </c>
      <c r="D39" t="s">
        <v>88</v>
      </c>
      <c r="E39" t="s">
        <v>0</v>
      </c>
      <c r="F39" s="10">
        <f>TODAY()+39</f>
        <v>44002.563982430554</v>
      </c>
      <c r="G39" s="10">
        <f>TODAY()+40</f>
        <v>44003.563982430554</v>
      </c>
      <c r="H39" t="s">
        <v>0</v>
      </c>
      <c r="I39">
        <v>0</v>
      </c>
      <c r="J39">
        <v>0</v>
      </c>
      <c r="K39">
        <v>0</v>
      </c>
      <c r="L39">
        <v>0</v>
      </c>
      <c r="M39" t="s">
        <v>23</v>
      </c>
      <c r="N39" t="s">
        <v>24</v>
      </c>
      <c r="O39" t="s">
        <v>0</v>
      </c>
      <c r="P39">
        <v>0</v>
      </c>
      <c r="Q39">
        <v>0</v>
      </c>
    </row>
    <row r="40" spans="1:17" x14ac:dyDescent="0.25">
      <c r="A40" s="9" t="s">
        <v>0</v>
      </c>
      <c r="B40" t="s">
        <v>89</v>
      </c>
      <c r="C40" t="s">
        <v>0</v>
      </c>
      <c r="D40" t="s">
        <v>90</v>
      </c>
      <c r="E40" t="s">
        <v>0</v>
      </c>
      <c r="F40" s="10">
        <f>TODAY()+40</f>
        <v>44003.563982430554</v>
      </c>
      <c r="G40" s="10">
        <f>TODAY()+41</f>
        <v>44004.563982430554</v>
      </c>
      <c r="H40" t="s">
        <v>0</v>
      </c>
      <c r="I40">
        <v>0</v>
      </c>
      <c r="J40">
        <v>8</v>
      </c>
      <c r="K40">
        <v>0</v>
      </c>
      <c r="L40">
        <v>0</v>
      </c>
      <c r="M40" t="s">
        <v>23</v>
      </c>
      <c r="N40" t="s">
        <v>24</v>
      </c>
      <c r="O40" t="s">
        <v>0</v>
      </c>
      <c r="P40">
        <v>0</v>
      </c>
      <c r="Q40">
        <v>0</v>
      </c>
    </row>
    <row r="41" spans="1:17" x14ac:dyDescent="0.25">
      <c r="A41" s="9" t="s">
        <v>0</v>
      </c>
      <c r="B41" t="s">
        <v>91</v>
      </c>
      <c r="C41" t="s">
        <v>0</v>
      </c>
      <c r="D41" t="s">
        <v>92</v>
      </c>
      <c r="E41" t="s">
        <v>0</v>
      </c>
      <c r="F41" s="10">
        <f>TODAY()+41</f>
        <v>44004.563982430554</v>
      </c>
      <c r="G41" s="10">
        <f>TODAY()+42</f>
        <v>44005.563982430554</v>
      </c>
      <c r="H41" t="s">
        <v>0</v>
      </c>
      <c r="I41">
        <v>0</v>
      </c>
      <c r="J41">
        <v>8</v>
      </c>
      <c r="K41">
        <v>0</v>
      </c>
      <c r="L41">
        <v>0</v>
      </c>
      <c r="M41" t="s">
        <v>23</v>
      </c>
      <c r="N41" t="s">
        <v>24</v>
      </c>
      <c r="O41" t="s">
        <v>0</v>
      </c>
      <c r="P41">
        <v>0</v>
      </c>
      <c r="Q41">
        <v>0</v>
      </c>
    </row>
    <row r="42" spans="1:17" x14ac:dyDescent="0.25">
      <c r="A42" s="6" t="s">
        <v>0</v>
      </c>
      <c r="B42" s="7" t="s">
        <v>93</v>
      </c>
      <c r="C42" s="7" t="s">
        <v>94</v>
      </c>
      <c r="D42" s="7"/>
      <c r="E42" s="7" t="s">
        <v>0</v>
      </c>
      <c r="F42" s="8">
        <f>TODAY()+43</f>
        <v>44006.563982430554</v>
      </c>
      <c r="G42" s="8">
        <f>TODAY()+50</f>
        <v>44013.563982430554</v>
      </c>
      <c r="H42" s="7" t="s">
        <v>0</v>
      </c>
      <c r="I42" s="7">
        <v>0</v>
      </c>
      <c r="J42" s="7">
        <v>40</v>
      </c>
      <c r="K42" s="7">
        <v>0</v>
      </c>
      <c r="L42" s="7">
        <v>0</v>
      </c>
      <c r="M42" s="7" t="s">
        <v>0</v>
      </c>
      <c r="N42" s="7" t="s">
        <v>0</v>
      </c>
      <c r="O42" s="7" t="s">
        <v>0</v>
      </c>
      <c r="P42" s="7">
        <v>0</v>
      </c>
      <c r="Q42" s="7">
        <v>0</v>
      </c>
    </row>
    <row r="43" spans="1:17" x14ac:dyDescent="0.25">
      <c r="A43" s="9" t="s">
        <v>0</v>
      </c>
      <c r="B43" t="s">
        <v>95</v>
      </c>
      <c r="C43" t="s">
        <v>0</v>
      </c>
      <c r="D43" t="s">
        <v>96</v>
      </c>
      <c r="E43" t="s">
        <v>0</v>
      </c>
      <c r="F43" s="10">
        <f>TODAY()+43</f>
        <v>44006.563982430554</v>
      </c>
      <c r="G43" s="10">
        <f>TODAY()+44</f>
        <v>44007.563982430554</v>
      </c>
      <c r="H43" t="s">
        <v>0</v>
      </c>
      <c r="I43">
        <v>0</v>
      </c>
      <c r="J43">
        <v>8</v>
      </c>
      <c r="K43">
        <v>0</v>
      </c>
      <c r="L43">
        <v>0</v>
      </c>
      <c r="M43" t="s">
        <v>23</v>
      </c>
      <c r="N43" t="s">
        <v>24</v>
      </c>
      <c r="O43" t="s">
        <v>0</v>
      </c>
      <c r="P43">
        <v>0</v>
      </c>
      <c r="Q43">
        <v>0</v>
      </c>
    </row>
    <row r="44" spans="1:17" x14ac:dyDescent="0.25">
      <c r="A44" s="9" t="s">
        <v>0</v>
      </c>
      <c r="B44" t="s">
        <v>97</v>
      </c>
      <c r="C44" t="s">
        <v>0</v>
      </c>
      <c r="D44" t="s">
        <v>98</v>
      </c>
      <c r="E44" t="s">
        <v>0</v>
      </c>
      <c r="F44" s="10">
        <f>TODAY()+44</f>
        <v>44007.56398244213</v>
      </c>
      <c r="G44" s="10">
        <f>TODAY()+45</f>
        <v>44008.56398244213</v>
      </c>
      <c r="H44" t="s">
        <v>0</v>
      </c>
      <c r="I44">
        <v>0</v>
      </c>
      <c r="J44">
        <v>8</v>
      </c>
      <c r="K44">
        <v>0</v>
      </c>
      <c r="L44">
        <v>0</v>
      </c>
      <c r="M44" t="s">
        <v>23</v>
      </c>
      <c r="N44" t="s">
        <v>24</v>
      </c>
      <c r="O44" t="s">
        <v>0</v>
      </c>
      <c r="P44">
        <v>0</v>
      </c>
      <c r="Q44">
        <v>0</v>
      </c>
    </row>
    <row r="45" spans="1:17" x14ac:dyDescent="0.25">
      <c r="A45" s="9" t="s">
        <v>0</v>
      </c>
      <c r="B45" t="s">
        <v>99</v>
      </c>
      <c r="C45" t="s">
        <v>0</v>
      </c>
      <c r="D45" t="s">
        <v>100</v>
      </c>
      <c r="E45" t="s">
        <v>0</v>
      </c>
      <c r="F45" s="10">
        <f>TODAY()+45</f>
        <v>44008.56398244213</v>
      </c>
      <c r="G45" s="10">
        <f>TODAY()+46</f>
        <v>44009.56398244213</v>
      </c>
      <c r="H45" t="s">
        <v>0</v>
      </c>
      <c r="I45">
        <v>0</v>
      </c>
      <c r="J45">
        <v>0</v>
      </c>
      <c r="K45">
        <v>0</v>
      </c>
      <c r="L45">
        <v>0</v>
      </c>
      <c r="M45" t="s">
        <v>23</v>
      </c>
      <c r="N45" t="s">
        <v>24</v>
      </c>
      <c r="O45" t="s">
        <v>0</v>
      </c>
      <c r="P45">
        <v>0</v>
      </c>
      <c r="Q45">
        <v>0</v>
      </c>
    </row>
    <row r="46" spans="1:17" x14ac:dyDescent="0.25">
      <c r="A46" s="9" t="s">
        <v>0</v>
      </c>
      <c r="B46" t="s">
        <v>101</v>
      </c>
      <c r="C46" t="s">
        <v>0</v>
      </c>
      <c r="D46" t="s">
        <v>102</v>
      </c>
      <c r="E46" t="s">
        <v>0</v>
      </c>
      <c r="F46" s="10">
        <f>TODAY()+46</f>
        <v>44009.56398244213</v>
      </c>
      <c r="G46" s="10">
        <f>TODAY()+47</f>
        <v>44010.56398244213</v>
      </c>
      <c r="H46" t="s">
        <v>0</v>
      </c>
      <c r="I46">
        <v>0</v>
      </c>
      <c r="J46">
        <v>0</v>
      </c>
      <c r="K46">
        <v>0</v>
      </c>
      <c r="L46">
        <v>0</v>
      </c>
      <c r="M46" t="s">
        <v>23</v>
      </c>
      <c r="N46" t="s">
        <v>24</v>
      </c>
      <c r="O46" t="s">
        <v>0</v>
      </c>
      <c r="P46">
        <v>0</v>
      </c>
      <c r="Q46">
        <v>0</v>
      </c>
    </row>
    <row r="47" spans="1:17" x14ac:dyDescent="0.25">
      <c r="A47" s="9" t="s">
        <v>0</v>
      </c>
      <c r="B47" t="s">
        <v>103</v>
      </c>
      <c r="C47" t="s">
        <v>0</v>
      </c>
      <c r="D47" t="s">
        <v>104</v>
      </c>
      <c r="E47" t="s">
        <v>0</v>
      </c>
      <c r="F47" s="10">
        <f>TODAY()+47</f>
        <v>44010.56398244213</v>
      </c>
      <c r="G47" s="10">
        <f>TODAY()+48</f>
        <v>44011.56398244213</v>
      </c>
      <c r="H47" t="s">
        <v>0</v>
      </c>
      <c r="I47">
        <v>0</v>
      </c>
      <c r="J47">
        <v>8</v>
      </c>
      <c r="K47">
        <v>0</v>
      </c>
      <c r="L47">
        <v>0</v>
      </c>
      <c r="M47" t="s">
        <v>23</v>
      </c>
      <c r="N47" t="s">
        <v>24</v>
      </c>
      <c r="O47" t="s">
        <v>0</v>
      </c>
      <c r="P47">
        <v>0</v>
      </c>
      <c r="Q47">
        <v>0</v>
      </c>
    </row>
    <row r="48" spans="1:17" x14ac:dyDescent="0.25">
      <c r="A48" s="9" t="s">
        <v>0</v>
      </c>
      <c r="B48" t="s">
        <v>105</v>
      </c>
      <c r="C48" t="s">
        <v>0</v>
      </c>
      <c r="D48" t="s">
        <v>30</v>
      </c>
      <c r="E48" t="s">
        <v>0</v>
      </c>
      <c r="F48" s="10">
        <f>TODAY()+48</f>
        <v>44011.56398244213</v>
      </c>
      <c r="G48" s="10">
        <f>TODAY()+49</f>
        <v>44012.56398244213</v>
      </c>
      <c r="H48" t="s">
        <v>0</v>
      </c>
      <c r="I48">
        <v>0</v>
      </c>
      <c r="J48">
        <v>8</v>
      </c>
      <c r="K48">
        <v>0</v>
      </c>
      <c r="L48">
        <v>0</v>
      </c>
      <c r="M48" t="s">
        <v>23</v>
      </c>
      <c r="N48" t="s">
        <v>24</v>
      </c>
      <c r="O48" t="s">
        <v>0</v>
      </c>
      <c r="P48">
        <v>0</v>
      </c>
      <c r="Q48">
        <v>0</v>
      </c>
    </row>
    <row r="49" spans="1:17" x14ac:dyDescent="0.25">
      <c r="A49" s="9" t="s">
        <v>0</v>
      </c>
      <c r="B49" t="s">
        <v>106</v>
      </c>
      <c r="C49" t="s">
        <v>0</v>
      </c>
      <c r="D49" t="s">
        <v>32</v>
      </c>
      <c r="E49" t="s">
        <v>0</v>
      </c>
      <c r="F49" s="10">
        <f>TODAY()+49</f>
        <v>44012.56398244213</v>
      </c>
      <c r="G49" s="10">
        <f>TODAY()+50</f>
        <v>44013.56398244213</v>
      </c>
      <c r="H49" t="s">
        <v>0</v>
      </c>
      <c r="I49">
        <v>0</v>
      </c>
      <c r="J49">
        <v>8</v>
      </c>
      <c r="K49">
        <v>0</v>
      </c>
      <c r="L49">
        <v>0</v>
      </c>
      <c r="M49" t="s">
        <v>23</v>
      </c>
      <c r="N49" t="s">
        <v>24</v>
      </c>
      <c r="O49" t="s">
        <v>0</v>
      </c>
      <c r="P49">
        <v>0</v>
      </c>
      <c r="Q49">
        <v>0</v>
      </c>
    </row>
    <row r="50" spans="1:17" x14ac:dyDescent="0.25">
      <c r="A50" s="6" t="s">
        <v>0</v>
      </c>
      <c r="B50" s="7" t="s">
        <v>107</v>
      </c>
      <c r="C50" s="7" t="s">
        <v>108</v>
      </c>
      <c r="D50" s="7"/>
      <c r="E50" s="7" t="s">
        <v>0</v>
      </c>
      <c r="F50" s="8">
        <f>TODAY()+51</f>
        <v>44014.56398244213</v>
      </c>
      <c r="G50" s="8">
        <f>TODAY()+54</f>
        <v>44017.56398245371</v>
      </c>
      <c r="H50" s="7" t="s">
        <v>0</v>
      </c>
      <c r="I50" s="7">
        <v>0</v>
      </c>
      <c r="J50" s="7">
        <v>8</v>
      </c>
      <c r="K50" s="7">
        <v>0</v>
      </c>
      <c r="L50" s="7">
        <v>0</v>
      </c>
      <c r="M50" s="7" t="s">
        <v>0</v>
      </c>
      <c r="N50" s="7" t="s">
        <v>0</v>
      </c>
      <c r="O50" s="7" t="s">
        <v>0</v>
      </c>
      <c r="P50" s="7">
        <v>0</v>
      </c>
      <c r="Q50" s="7">
        <v>0</v>
      </c>
    </row>
    <row r="51" spans="1:17" x14ac:dyDescent="0.25">
      <c r="A51" s="9" t="s">
        <v>0</v>
      </c>
      <c r="B51" t="s">
        <v>109</v>
      </c>
      <c r="C51" t="s">
        <v>0</v>
      </c>
      <c r="D51" t="s">
        <v>110</v>
      </c>
      <c r="E51" t="s">
        <v>0</v>
      </c>
      <c r="F51" s="10">
        <f>TODAY()+51</f>
        <v>44014.56398245371</v>
      </c>
      <c r="G51" s="10">
        <f>TODAY()+52</f>
        <v>44015.56398245371</v>
      </c>
      <c r="H51" t="s">
        <v>0</v>
      </c>
      <c r="I51">
        <v>0</v>
      </c>
      <c r="J51">
        <v>8</v>
      </c>
      <c r="K51">
        <v>0</v>
      </c>
      <c r="L51">
        <v>0</v>
      </c>
      <c r="M51" t="s">
        <v>23</v>
      </c>
      <c r="N51" t="s">
        <v>24</v>
      </c>
      <c r="O51" t="s">
        <v>0</v>
      </c>
      <c r="P51">
        <v>0</v>
      </c>
      <c r="Q51">
        <v>0</v>
      </c>
    </row>
    <row r="52" spans="1:17" x14ac:dyDescent="0.25">
      <c r="A52" s="9" t="s">
        <v>0</v>
      </c>
      <c r="B52" t="s">
        <v>111</v>
      </c>
      <c r="C52" t="s">
        <v>0</v>
      </c>
      <c r="D52" t="s">
        <v>112</v>
      </c>
      <c r="E52" t="s">
        <v>0</v>
      </c>
      <c r="F52" s="10">
        <f>TODAY()+52</f>
        <v>44015.56398245371</v>
      </c>
      <c r="G52" s="10">
        <f>TODAY()+53</f>
        <v>44016.56398245371</v>
      </c>
      <c r="H52" t="s">
        <v>0</v>
      </c>
      <c r="I52">
        <v>0</v>
      </c>
      <c r="J52">
        <v>0</v>
      </c>
      <c r="K52">
        <v>0</v>
      </c>
      <c r="L52">
        <v>0</v>
      </c>
      <c r="M52" t="s">
        <v>23</v>
      </c>
      <c r="N52" t="s">
        <v>24</v>
      </c>
      <c r="O52" t="s">
        <v>0</v>
      </c>
      <c r="P52">
        <v>0</v>
      </c>
      <c r="Q52">
        <v>0</v>
      </c>
    </row>
    <row r="53" spans="1:17" x14ac:dyDescent="0.25">
      <c r="A53" s="9" t="s">
        <v>0</v>
      </c>
      <c r="B53" t="s">
        <v>113</v>
      </c>
      <c r="C53" t="s">
        <v>0</v>
      </c>
      <c r="D53" t="s">
        <v>114</v>
      </c>
      <c r="E53" t="s">
        <v>0</v>
      </c>
      <c r="F53" s="10">
        <f>TODAY()+53</f>
        <v>44016.56398245371</v>
      </c>
      <c r="G53" s="10">
        <f>TODAY()+54</f>
        <v>44017.56398245371</v>
      </c>
      <c r="H53" t="s">
        <v>0</v>
      </c>
      <c r="I53">
        <v>0</v>
      </c>
      <c r="J53">
        <v>0</v>
      </c>
      <c r="K53">
        <v>0</v>
      </c>
      <c r="L53">
        <v>0</v>
      </c>
      <c r="M53" t="s">
        <v>23</v>
      </c>
      <c r="N53" t="s">
        <v>24</v>
      </c>
      <c r="O53" t="s">
        <v>0</v>
      </c>
      <c r="P53">
        <v>0</v>
      </c>
      <c r="Q53">
        <v>0</v>
      </c>
    </row>
    <row r="54" spans="1:17" x14ac:dyDescent="0.25">
      <c r="A54" s="6" t="s">
        <v>0</v>
      </c>
      <c r="B54" s="7" t="s">
        <v>115</v>
      </c>
      <c r="C54" s="7" t="s">
        <v>116</v>
      </c>
      <c r="D54" s="7"/>
      <c r="E54" s="7" t="s">
        <v>0</v>
      </c>
      <c r="F54" s="8">
        <f>TODAY()+55</f>
        <v>44018.56398245371</v>
      </c>
      <c r="G54" s="8">
        <f>TODAY()+76</f>
        <v>44039.56398245371</v>
      </c>
      <c r="H54" s="7" t="s">
        <v>0</v>
      </c>
      <c r="I54" s="7">
        <v>0</v>
      </c>
      <c r="J54" s="7">
        <v>120</v>
      </c>
      <c r="K54" s="7">
        <v>0</v>
      </c>
      <c r="L54" s="7">
        <v>0</v>
      </c>
      <c r="M54" s="7" t="s">
        <v>0</v>
      </c>
      <c r="N54" s="7" t="s">
        <v>0</v>
      </c>
      <c r="O54" s="7" t="s">
        <v>0</v>
      </c>
      <c r="P54" s="7">
        <v>0</v>
      </c>
      <c r="Q54" s="7">
        <v>0</v>
      </c>
    </row>
    <row r="55" spans="1:17" x14ac:dyDescent="0.25">
      <c r="A55" s="9" t="s">
        <v>0</v>
      </c>
      <c r="B55" t="s">
        <v>117</v>
      </c>
      <c r="C55" t="s">
        <v>0</v>
      </c>
      <c r="D55" t="s">
        <v>118</v>
      </c>
      <c r="E55" t="s">
        <v>0</v>
      </c>
      <c r="F55" s="10">
        <f>TODAY()+55</f>
        <v>44018.56398245371</v>
      </c>
      <c r="G55" s="10">
        <f>TODAY()+56</f>
        <v>44019.56398245371</v>
      </c>
      <c r="H55" t="s">
        <v>0</v>
      </c>
      <c r="I55">
        <v>0</v>
      </c>
      <c r="J55">
        <v>8</v>
      </c>
      <c r="K55">
        <v>0</v>
      </c>
      <c r="L55">
        <v>0</v>
      </c>
      <c r="M55" t="s">
        <v>23</v>
      </c>
      <c r="N55" t="s">
        <v>24</v>
      </c>
      <c r="O55" t="s">
        <v>0</v>
      </c>
      <c r="P55">
        <v>0</v>
      </c>
      <c r="Q55">
        <v>0</v>
      </c>
    </row>
    <row r="56" spans="1:17" x14ac:dyDescent="0.25">
      <c r="A56" s="9" t="s">
        <v>0</v>
      </c>
      <c r="B56" t="s">
        <v>119</v>
      </c>
      <c r="C56" t="s">
        <v>0</v>
      </c>
      <c r="D56" t="s">
        <v>120</v>
      </c>
      <c r="E56" t="s">
        <v>0</v>
      </c>
      <c r="F56" s="10">
        <f>TODAY()+56</f>
        <v>44019.56398245371</v>
      </c>
      <c r="G56" s="10">
        <f>TODAY()+57</f>
        <v>44020.56398245371</v>
      </c>
      <c r="H56" t="s">
        <v>0</v>
      </c>
      <c r="I56">
        <v>0</v>
      </c>
      <c r="J56">
        <v>8</v>
      </c>
      <c r="K56">
        <v>0</v>
      </c>
      <c r="L56">
        <v>0</v>
      </c>
      <c r="M56" t="s">
        <v>23</v>
      </c>
      <c r="N56" t="s">
        <v>24</v>
      </c>
      <c r="O56" t="s">
        <v>0</v>
      </c>
      <c r="P56">
        <v>0</v>
      </c>
      <c r="Q56">
        <v>0</v>
      </c>
    </row>
    <row r="57" spans="1:17" x14ac:dyDescent="0.25">
      <c r="A57" s="9" t="s">
        <v>0</v>
      </c>
      <c r="B57" t="s">
        <v>121</v>
      </c>
      <c r="C57" t="s">
        <v>0</v>
      </c>
      <c r="D57" t="s">
        <v>122</v>
      </c>
      <c r="E57" t="s">
        <v>0</v>
      </c>
      <c r="F57" s="10">
        <f>TODAY()+57</f>
        <v>44020.56398245371</v>
      </c>
      <c r="G57" s="10">
        <f>TODAY()+58</f>
        <v>44021.563982465275</v>
      </c>
      <c r="H57" t="s">
        <v>0</v>
      </c>
      <c r="I57">
        <v>0</v>
      </c>
      <c r="J57">
        <v>8</v>
      </c>
      <c r="K57">
        <v>0</v>
      </c>
      <c r="L57">
        <v>0</v>
      </c>
      <c r="M57" t="s">
        <v>23</v>
      </c>
      <c r="N57" t="s">
        <v>24</v>
      </c>
      <c r="O57" t="s">
        <v>0</v>
      </c>
      <c r="P57">
        <v>0</v>
      </c>
      <c r="Q57">
        <v>0</v>
      </c>
    </row>
    <row r="58" spans="1:17" x14ac:dyDescent="0.25">
      <c r="A58" s="9" t="s">
        <v>0</v>
      </c>
      <c r="B58" t="s">
        <v>123</v>
      </c>
      <c r="C58" t="s">
        <v>0</v>
      </c>
      <c r="D58" t="s">
        <v>124</v>
      </c>
      <c r="E58" t="s">
        <v>0</v>
      </c>
      <c r="F58" s="10">
        <f>TODAY()+58</f>
        <v>44021.563982465275</v>
      </c>
      <c r="G58" s="10">
        <f>TODAY()+59</f>
        <v>44022.563982465275</v>
      </c>
      <c r="H58" t="s">
        <v>0</v>
      </c>
      <c r="I58">
        <v>0</v>
      </c>
      <c r="J58">
        <v>8</v>
      </c>
      <c r="K58">
        <v>0</v>
      </c>
      <c r="L58">
        <v>0</v>
      </c>
      <c r="M58" t="s">
        <v>23</v>
      </c>
      <c r="N58" t="s">
        <v>24</v>
      </c>
      <c r="O58" t="s">
        <v>0</v>
      </c>
      <c r="P58">
        <v>0</v>
      </c>
      <c r="Q58">
        <v>0</v>
      </c>
    </row>
    <row r="59" spans="1:17" x14ac:dyDescent="0.25">
      <c r="A59" s="9" t="s">
        <v>0</v>
      </c>
      <c r="B59" t="s">
        <v>125</v>
      </c>
      <c r="C59" t="s">
        <v>0</v>
      </c>
      <c r="D59" t="s">
        <v>126</v>
      </c>
      <c r="E59" t="s">
        <v>0</v>
      </c>
      <c r="F59" s="10">
        <f>TODAY()+59</f>
        <v>44022.563982465275</v>
      </c>
      <c r="G59" s="10">
        <f>TODAY()+60</f>
        <v>44023.563982465275</v>
      </c>
      <c r="H59" t="s">
        <v>0</v>
      </c>
      <c r="I59">
        <v>0</v>
      </c>
      <c r="J59">
        <v>0</v>
      </c>
      <c r="K59">
        <v>0</v>
      </c>
      <c r="L59">
        <v>0</v>
      </c>
      <c r="M59" t="s">
        <v>23</v>
      </c>
      <c r="N59" t="s">
        <v>24</v>
      </c>
      <c r="O59" t="s">
        <v>0</v>
      </c>
      <c r="P59">
        <v>0</v>
      </c>
      <c r="Q59">
        <v>0</v>
      </c>
    </row>
    <row r="60" spans="1:17" x14ac:dyDescent="0.25">
      <c r="A60" s="9" t="s">
        <v>0</v>
      </c>
      <c r="B60" t="s">
        <v>127</v>
      </c>
      <c r="C60" t="s">
        <v>0</v>
      </c>
      <c r="D60" t="s">
        <v>128</v>
      </c>
      <c r="E60" t="s">
        <v>0</v>
      </c>
      <c r="F60" s="10">
        <f>TODAY()+60</f>
        <v>44023.563982465275</v>
      </c>
      <c r="G60" s="10">
        <f>TODAY()+61</f>
        <v>44024.563982465275</v>
      </c>
      <c r="H60" t="s">
        <v>0</v>
      </c>
      <c r="I60">
        <v>0</v>
      </c>
      <c r="J60">
        <v>0</v>
      </c>
      <c r="K60">
        <v>0</v>
      </c>
      <c r="L60">
        <v>0</v>
      </c>
      <c r="M60" t="s">
        <v>23</v>
      </c>
      <c r="N60" t="s">
        <v>24</v>
      </c>
      <c r="O60" t="s">
        <v>0</v>
      </c>
      <c r="P60">
        <v>0</v>
      </c>
      <c r="Q60">
        <v>0</v>
      </c>
    </row>
    <row r="61" spans="1:17" x14ac:dyDescent="0.25">
      <c r="A61" s="9" t="s">
        <v>0</v>
      </c>
      <c r="B61" t="s">
        <v>129</v>
      </c>
      <c r="C61" t="s">
        <v>0</v>
      </c>
      <c r="D61" t="s">
        <v>130</v>
      </c>
      <c r="E61" t="s">
        <v>0</v>
      </c>
      <c r="F61" s="10">
        <f>TODAY()+61</f>
        <v>44024.563982465275</v>
      </c>
      <c r="G61" s="10">
        <f>TODAY()+62</f>
        <v>44025.563982465275</v>
      </c>
      <c r="H61" t="s">
        <v>0</v>
      </c>
      <c r="I61">
        <v>0</v>
      </c>
      <c r="J61">
        <v>8</v>
      </c>
      <c r="K61">
        <v>0</v>
      </c>
      <c r="L61">
        <v>0</v>
      </c>
      <c r="M61" t="s">
        <v>23</v>
      </c>
      <c r="N61" t="s">
        <v>24</v>
      </c>
      <c r="O61" t="s">
        <v>0</v>
      </c>
      <c r="P61">
        <v>0</v>
      </c>
      <c r="Q61">
        <v>0</v>
      </c>
    </row>
    <row r="62" spans="1:17" x14ac:dyDescent="0.25">
      <c r="A62" s="9" t="s">
        <v>0</v>
      </c>
      <c r="B62" t="s">
        <v>131</v>
      </c>
      <c r="C62" t="s">
        <v>0</v>
      </c>
      <c r="D62" t="s">
        <v>132</v>
      </c>
      <c r="E62" t="s">
        <v>0</v>
      </c>
      <c r="F62" s="10">
        <f>TODAY()+62</f>
        <v>44025.563982465275</v>
      </c>
      <c r="G62" s="10">
        <f>TODAY()+63</f>
        <v>44026.56398247685</v>
      </c>
      <c r="H62" t="s">
        <v>0</v>
      </c>
      <c r="I62">
        <v>0</v>
      </c>
      <c r="J62">
        <v>8</v>
      </c>
      <c r="K62">
        <v>0</v>
      </c>
      <c r="L62">
        <v>0</v>
      </c>
      <c r="M62" t="s">
        <v>23</v>
      </c>
      <c r="N62" t="s">
        <v>24</v>
      </c>
      <c r="O62" t="s">
        <v>0</v>
      </c>
      <c r="P62">
        <v>0</v>
      </c>
      <c r="Q62">
        <v>0</v>
      </c>
    </row>
    <row r="63" spans="1:17" x14ac:dyDescent="0.25">
      <c r="A63" s="9" t="s">
        <v>0</v>
      </c>
      <c r="B63" t="s">
        <v>133</v>
      </c>
      <c r="C63" t="s">
        <v>0</v>
      </c>
      <c r="D63" t="s">
        <v>134</v>
      </c>
      <c r="E63" t="s">
        <v>0</v>
      </c>
      <c r="F63" s="10">
        <f>TODAY()+63</f>
        <v>44026.56398247685</v>
      </c>
      <c r="G63" s="10">
        <f>TODAY()+64</f>
        <v>44027.56398247685</v>
      </c>
      <c r="H63" t="s">
        <v>0</v>
      </c>
      <c r="I63">
        <v>0</v>
      </c>
      <c r="J63">
        <v>8</v>
      </c>
      <c r="K63">
        <v>0</v>
      </c>
      <c r="L63">
        <v>0</v>
      </c>
      <c r="M63" t="s">
        <v>23</v>
      </c>
      <c r="N63" t="s">
        <v>24</v>
      </c>
      <c r="O63" t="s">
        <v>0</v>
      </c>
      <c r="P63">
        <v>0</v>
      </c>
      <c r="Q63">
        <v>0</v>
      </c>
    </row>
    <row r="64" spans="1:17" x14ac:dyDescent="0.25">
      <c r="A64" s="9" t="s">
        <v>0</v>
      </c>
      <c r="B64" t="s">
        <v>135</v>
      </c>
      <c r="C64" t="s">
        <v>0</v>
      </c>
      <c r="D64" t="s">
        <v>136</v>
      </c>
      <c r="E64" t="s">
        <v>0</v>
      </c>
      <c r="F64" s="10">
        <f>TODAY()+64</f>
        <v>44027.56398247685</v>
      </c>
      <c r="G64" s="10">
        <f>TODAY()+65</f>
        <v>44028.56398247685</v>
      </c>
      <c r="H64" t="s">
        <v>0</v>
      </c>
      <c r="I64">
        <v>0</v>
      </c>
      <c r="J64">
        <v>8</v>
      </c>
      <c r="K64">
        <v>0</v>
      </c>
      <c r="L64">
        <v>0</v>
      </c>
      <c r="M64" t="s">
        <v>23</v>
      </c>
      <c r="N64" t="s">
        <v>24</v>
      </c>
      <c r="O64" t="s">
        <v>0</v>
      </c>
      <c r="P64">
        <v>0</v>
      </c>
      <c r="Q64">
        <v>0</v>
      </c>
    </row>
    <row r="65" spans="1:17" x14ac:dyDescent="0.25">
      <c r="A65" s="9" t="s">
        <v>0</v>
      </c>
      <c r="B65" t="s">
        <v>137</v>
      </c>
      <c r="C65" t="s">
        <v>0</v>
      </c>
      <c r="D65" t="s">
        <v>138</v>
      </c>
      <c r="E65" t="s">
        <v>0</v>
      </c>
      <c r="F65" s="10">
        <f>TODAY()+65</f>
        <v>44028.56398247685</v>
      </c>
      <c r="G65" s="10">
        <f>TODAY()+66</f>
        <v>44029.56398247685</v>
      </c>
      <c r="H65" t="s">
        <v>0</v>
      </c>
      <c r="I65">
        <v>0</v>
      </c>
      <c r="J65">
        <v>8</v>
      </c>
      <c r="K65">
        <v>0</v>
      </c>
      <c r="L65">
        <v>0</v>
      </c>
      <c r="M65" t="s">
        <v>23</v>
      </c>
      <c r="N65" t="s">
        <v>24</v>
      </c>
      <c r="O65" t="s">
        <v>0</v>
      </c>
      <c r="P65">
        <v>0</v>
      </c>
      <c r="Q65">
        <v>0</v>
      </c>
    </row>
    <row r="66" spans="1:17" x14ac:dyDescent="0.25">
      <c r="A66" s="9" t="s">
        <v>0</v>
      </c>
      <c r="B66" t="s">
        <v>139</v>
      </c>
      <c r="C66" t="s">
        <v>0</v>
      </c>
      <c r="D66" t="s">
        <v>140</v>
      </c>
      <c r="E66" t="s">
        <v>0</v>
      </c>
      <c r="F66" s="10">
        <f>TODAY()+66</f>
        <v>44029.56398247685</v>
      </c>
      <c r="G66" s="10">
        <f>TODAY()+67</f>
        <v>44030.56398247685</v>
      </c>
      <c r="H66" t="s">
        <v>0</v>
      </c>
      <c r="I66">
        <v>0</v>
      </c>
      <c r="J66">
        <v>0</v>
      </c>
      <c r="K66">
        <v>0</v>
      </c>
      <c r="L66">
        <v>0</v>
      </c>
      <c r="M66" t="s">
        <v>23</v>
      </c>
      <c r="N66" t="s">
        <v>24</v>
      </c>
      <c r="O66" t="s">
        <v>0</v>
      </c>
      <c r="P66">
        <v>0</v>
      </c>
      <c r="Q66">
        <v>0</v>
      </c>
    </row>
    <row r="67" spans="1:17" x14ac:dyDescent="0.25">
      <c r="A67" s="9" t="s">
        <v>0</v>
      </c>
      <c r="B67" t="s">
        <v>141</v>
      </c>
      <c r="C67" t="s">
        <v>0</v>
      </c>
      <c r="D67" t="s">
        <v>142</v>
      </c>
      <c r="E67" t="s">
        <v>0</v>
      </c>
      <c r="F67" s="10">
        <f>TODAY()+67</f>
        <v>44030.56398247685</v>
      </c>
      <c r="G67" s="10">
        <f>TODAY()+68</f>
        <v>44031.56398247685</v>
      </c>
      <c r="H67" t="s">
        <v>0</v>
      </c>
      <c r="I67">
        <v>0</v>
      </c>
      <c r="J67">
        <v>0</v>
      </c>
      <c r="K67">
        <v>0</v>
      </c>
      <c r="L67">
        <v>0</v>
      </c>
      <c r="M67" t="s">
        <v>23</v>
      </c>
      <c r="N67" t="s">
        <v>24</v>
      </c>
      <c r="O67" t="s">
        <v>0</v>
      </c>
      <c r="P67">
        <v>0</v>
      </c>
      <c r="Q67">
        <v>0</v>
      </c>
    </row>
    <row r="68" spans="1:17" x14ac:dyDescent="0.25">
      <c r="A68" s="9" t="s">
        <v>0</v>
      </c>
      <c r="B68" t="s">
        <v>143</v>
      </c>
      <c r="C68" t="s">
        <v>0</v>
      </c>
      <c r="D68" t="s">
        <v>144</v>
      </c>
      <c r="E68" t="s">
        <v>0</v>
      </c>
      <c r="F68" s="10">
        <f>TODAY()+68</f>
        <v>44031.56398248843</v>
      </c>
      <c r="G68" s="10">
        <f>TODAY()+69</f>
        <v>44032.56398248843</v>
      </c>
      <c r="H68" t="s">
        <v>0</v>
      </c>
      <c r="I68">
        <v>0</v>
      </c>
      <c r="J68">
        <v>8</v>
      </c>
      <c r="K68">
        <v>0</v>
      </c>
      <c r="L68">
        <v>0</v>
      </c>
      <c r="M68" t="s">
        <v>23</v>
      </c>
      <c r="N68" t="s">
        <v>24</v>
      </c>
      <c r="O68" t="s">
        <v>0</v>
      </c>
      <c r="P68">
        <v>0</v>
      </c>
      <c r="Q68">
        <v>0</v>
      </c>
    </row>
    <row r="69" spans="1:17" x14ac:dyDescent="0.25">
      <c r="A69" s="9" t="s">
        <v>0</v>
      </c>
      <c r="B69" t="s">
        <v>145</v>
      </c>
      <c r="C69" t="s">
        <v>0</v>
      </c>
      <c r="D69" t="s">
        <v>146</v>
      </c>
      <c r="E69" t="s">
        <v>0</v>
      </c>
      <c r="F69" s="10">
        <f>TODAY()+69</f>
        <v>44032.56398248843</v>
      </c>
      <c r="G69" s="10">
        <f>TODAY()+70</f>
        <v>44033.56398248843</v>
      </c>
      <c r="H69" t="s">
        <v>0</v>
      </c>
      <c r="I69">
        <v>0</v>
      </c>
      <c r="J69">
        <v>8</v>
      </c>
      <c r="K69">
        <v>0</v>
      </c>
      <c r="L69">
        <v>0</v>
      </c>
      <c r="M69" t="s">
        <v>23</v>
      </c>
      <c r="N69" t="s">
        <v>24</v>
      </c>
      <c r="O69" t="s">
        <v>0</v>
      </c>
      <c r="P69">
        <v>0</v>
      </c>
      <c r="Q69">
        <v>0</v>
      </c>
    </row>
    <row r="70" spans="1:17" x14ac:dyDescent="0.25">
      <c r="A70" s="9" t="s">
        <v>0</v>
      </c>
      <c r="B70" t="s">
        <v>147</v>
      </c>
      <c r="C70" t="s">
        <v>0</v>
      </c>
      <c r="D70" t="s">
        <v>148</v>
      </c>
      <c r="E70" t="s">
        <v>0</v>
      </c>
      <c r="F70" s="10">
        <f>TODAY()+70</f>
        <v>44033.56398248843</v>
      </c>
      <c r="G70" s="10">
        <f>TODAY()+71</f>
        <v>44034.56398248843</v>
      </c>
      <c r="H70" t="s">
        <v>0</v>
      </c>
      <c r="I70">
        <v>0</v>
      </c>
      <c r="J70">
        <v>8</v>
      </c>
      <c r="K70">
        <v>0</v>
      </c>
      <c r="L70">
        <v>0</v>
      </c>
      <c r="M70" t="s">
        <v>23</v>
      </c>
      <c r="N70" t="s">
        <v>24</v>
      </c>
      <c r="O70" t="s">
        <v>0</v>
      </c>
      <c r="P70">
        <v>0</v>
      </c>
      <c r="Q70">
        <v>0</v>
      </c>
    </row>
    <row r="71" spans="1:17" x14ac:dyDescent="0.25">
      <c r="A71" s="9" t="s">
        <v>0</v>
      </c>
      <c r="B71" t="s">
        <v>149</v>
      </c>
      <c r="C71" t="s">
        <v>0</v>
      </c>
      <c r="D71" t="s">
        <v>150</v>
      </c>
      <c r="E71" t="s">
        <v>0</v>
      </c>
      <c r="F71" s="10">
        <f>TODAY()+71</f>
        <v>44034.56398248843</v>
      </c>
      <c r="G71" s="10">
        <f>TODAY()+72</f>
        <v>44035.56398248843</v>
      </c>
      <c r="H71" t="s">
        <v>0</v>
      </c>
      <c r="I71">
        <v>0</v>
      </c>
      <c r="J71">
        <v>8</v>
      </c>
      <c r="K71">
        <v>0</v>
      </c>
      <c r="L71">
        <v>0</v>
      </c>
      <c r="M71" t="s">
        <v>23</v>
      </c>
      <c r="N71" t="s">
        <v>24</v>
      </c>
      <c r="O71" t="s">
        <v>0</v>
      </c>
      <c r="P71">
        <v>0</v>
      </c>
      <c r="Q71">
        <v>0</v>
      </c>
    </row>
    <row r="72" spans="1:17" x14ac:dyDescent="0.25">
      <c r="A72" s="9" t="s">
        <v>0</v>
      </c>
      <c r="B72" t="s">
        <v>151</v>
      </c>
      <c r="C72" t="s">
        <v>0</v>
      </c>
      <c r="D72" t="s">
        <v>152</v>
      </c>
      <c r="E72" t="s">
        <v>0</v>
      </c>
      <c r="F72" s="10">
        <f>TODAY()+72</f>
        <v>44035.56398248843</v>
      </c>
      <c r="G72" s="10">
        <f>TODAY()+73</f>
        <v>44036.56398248843</v>
      </c>
      <c r="H72" t="s">
        <v>0</v>
      </c>
      <c r="I72">
        <v>0</v>
      </c>
      <c r="J72">
        <v>8</v>
      </c>
      <c r="K72">
        <v>0</v>
      </c>
      <c r="L72">
        <v>0</v>
      </c>
      <c r="M72" t="s">
        <v>23</v>
      </c>
      <c r="N72" t="s">
        <v>24</v>
      </c>
      <c r="O72" t="s">
        <v>0</v>
      </c>
      <c r="P72">
        <v>0</v>
      </c>
      <c r="Q72">
        <v>0</v>
      </c>
    </row>
    <row r="73" spans="1:17" x14ac:dyDescent="0.25">
      <c r="A73" s="9" t="s">
        <v>0</v>
      </c>
      <c r="B73" t="s">
        <v>153</v>
      </c>
      <c r="C73" t="s">
        <v>0</v>
      </c>
      <c r="D73" t="s">
        <v>154</v>
      </c>
      <c r="E73" t="s">
        <v>0</v>
      </c>
      <c r="F73" s="10">
        <f>TODAY()+73</f>
        <v>44036.563982499996</v>
      </c>
      <c r="G73" s="10">
        <f>TODAY()+74</f>
        <v>44037.563982499996</v>
      </c>
      <c r="H73" t="s">
        <v>0</v>
      </c>
      <c r="I73">
        <v>0</v>
      </c>
      <c r="J73">
        <v>0</v>
      </c>
      <c r="K73">
        <v>0</v>
      </c>
      <c r="L73">
        <v>0</v>
      </c>
      <c r="M73" t="s">
        <v>23</v>
      </c>
      <c r="N73" t="s">
        <v>24</v>
      </c>
      <c r="O73" t="s">
        <v>0</v>
      </c>
      <c r="P73">
        <v>0</v>
      </c>
      <c r="Q73">
        <v>0</v>
      </c>
    </row>
    <row r="74" spans="1:17" x14ac:dyDescent="0.25">
      <c r="A74" s="9" t="s">
        <v>0</v>
      </c>
      <c r="B74" t="s">
        <v>155</v>
      </c>
      <c r="C74" t="s">
        <v>0</v>
      </c>
      <c r="D74" t="s">
        <v>156</v>
      </c>
      <c r="E74" t="s">
        <v>0</v>
      </c>
      <c r="F74" s="10">
        <f>TODAY()+74</f>
        <v>44037.563982499996</v>
      </c>
      <c r="G74" s="10">
        <f>TODAY()+75</f>
        <v>44038.563982499996</v>
      </c>
      <c r="H74" t="s">
        <v>0</v>
      </c>
      <c r="I74">
        <v>0</v>
      </c>
      <c r="J74">
        <v>0</v>
      </c>
      <c r="K74">
        <v>0</v>
      </c>
      <c r="L74">
        <v>0</v>
      </c>
      <c r="M74" t="s">
        <v>23</v>
      </c>
      <c r="N74" t="s">
        <v>24</v>
      </c>
      <c r="O74" t="s">
        <v>0</v>
      </c>
      <c r="P74">
        <v>0</v>
      </c>
      <c r="Q74">
        <v>0</v>
      </c>
    </row>
    <row r="75" spans="1:17" x14ac:dyDescent="0.25">
      <c r="A75" s="9" t="s">
        <v>0</v>
      </c>
      <c r="B75" t="s">
        <v>157</v>
      </c>
      <c r="C75" t="s">
        <v>0</v>
      </c>
      <c r="D75" t="s">
        <v>158</v>
      </c>
      <c r="E75" t="s">
        <v>0</v>
      </c>
      <c r="F75" s="10">
        <f>TODAY()+75</f>
        <v>44038.563982499996</v>
      </c>
      <c r="G75" s="10">
        <f>TODAY()+76</f>
        <v>44039.563982499996</v>
      </c>
      <c r="H75" t="s">
        <v>0</v>
      </c>
      <c r="I75">
        <v>0</v>
      </c>
      <c r="J75">
        <v>8</v>
      </c>
      <c r="K75">
        <v>0</v>
      </c>
      <c r="L75">
        <v>0</v>
      </c>
      <c r="M75" t="s">
        <v>23</v>
      </c>
      <c r="N75" t="s">
        <v>24</v>
      </c>
      <c r="O75" t="s">
        <v>0</v>
      </c>
      <c r="P75">
        <v>0</v>
      </c>
      <c r="Q75">
        <v>0</v>
      </c>
    </row>
    <row r="76" spans="1:17" x14ac:dyDescent="0.25">
      <c r="A76" s="6" t="s">
        <v>0</v>
      </c>
      <c r="B76" s="7" t="s">
        <v>159</v>
      </c>
      <c r="C76" s="7" t="s">
        <v>160</v>
      </c>
      <c r="D76" s="7"/>
      <c r="E76" s="7" t="s">
        <v>0</v>
      </c>
      <c r="F76" s="8">
        <f>TODAY()+77</f>
        <v>44040.563982499996</v>
      </c>
      <c r="G76" s="8">
        <f>TODAY()+83</f>
        <v>44046.563982499996</v>
      </c>
      <c r="H76" s="7" t="s">
        <v>0</v>
      </c>
      <c r="I76" s="7">
        <v>0</v>
      </c>
      <c r="J76" s="7">
        <v>32</v>
      </c>
      <c r="K76" s="7">
        <v>0</v>
      </c>
      <c r="L76" s="7">
        <v>0</v>
      </c>
      <c r="M76" s="7" t="s">
        <v>0</v>
      </c>
      <c r="N76" s="7" t="s">
        <v>0</v>
      </c>
      <c r="O76" s="7" t="s">
        <v>0</v>
      </c>
      <c r="P76" s="7">
        <v>0</v>
      </c>
      <c r="Q76" s="7">
        <v>0</v>
      </c>
    </row>
    <row r="77" spans="1:17" x14ac:dyDescent="0.25">
      <c r="A77" s="9" t="s">
        <v>0</v>
      </c>
      <c r="B77" t="s">
        <v>161</v>
      </c>
      <c r="C77" t="s">
        <v>0</v>
      </c>
      <c r="D77" t="s">
        <v>142</v>
      </c>
      <c r="E77" t="s">
        <v>0</v>
      </c>
      <c r="F77" s="10">
        <f>TODAY()+77</f>
        <v>44040.563982499996</v>
      </c>
      <c r="G77" s="10">
        <f>TODAY()+78</f>
        <v>44041.563982499996</v>
      </c>
      <c r="H77" t="s">
        <v>0</v>
      </c>
      <c r="I77">
        <v>0</v>
      </c>
      <c r="J77">
        <v>8</v>
      </c>
      <c r="K77">
        <v>0</v>
      </c>
      <c r="L77">
        <v>0</v>
      </c>
      <c r="M77" t="s">
        <v>23</v>
      </c>
      <c r="N77" t="s">
        <v>24</v>
      </c>
      <c r="O77" t="s">
        <v>0</v>
      </c>
      <c r="P77">
        <v>0</v>
      </c>
      <c r="Q77">
        <v>0</v>
      </c>
    </row>
    <row r="78" spans="1:17" x14ac:dyDescent="0.25">
      <c r="A78" s="9" t="s">
        <v>0</v>
      </c>
      <c r="B78" t="s">
        <v>162</v>
      </c>
      <c r="C78" t="s">
        <v>0</v>
      </c>
      <c r="D78" t="s">
        <v>163</v>
      </c>
      <c r="E78" t="s">
        <v>0</v>
      </c>
      <c r="F78" s="10">
        <f>TODAY()+78</f>
        <v>44041.563982499996</v>
      </c>
      <c r="G78" s="10">
        <f>TODAY()+79</f>
        <v>44042.563982499996</v>
      </c>
      <c r="H78" t="s">
        <v>0</v>
      </c>
      <c r="I78">
        <v>0</v>
      </c>
      <c r="J78">
        <v>8</v>
      </c>
      <c r="K78">
        <v>0</v>
      </c>
      <c r="L78">
        <v>0</v>
      </c>
      <c r="M78" t="s">
        <v>23</v>
      </c>
      <c r="N78" t="s">
        <v>24</v>
      </c>
      <c r="O78" t="s">
        <v>0</v>
      </c>
      <c r="P78">
        <v>0</v>
      </c>
      <c r="Q78">
        <v>0</v>
      </c>
    </row>
    <row r="79" spans="1:17" x14ac:dyDescent="0.25">
      <c r="A79" s="9" t="s">
        <v>0</v>
      </c>
      <c r="B79" t="s">
        <v>164</v>
      </c>
      <c r="C79" t="s">
        <v>0</v>
      </c>
      <c r="D79" t="s">
        <v>165</v>
      </c>
      <c r="E79" t="s">
        <v>0</v>
      </c>
      <c r="F79" s="10">
        <f>TODAY()+79</f>
        <v>44042.56398251158</v>
      </c>
      <c r="G79" s="10">
        <f>TODAY()+80</f>
        <v>44043.56398251158</v>
      </c>
      <c r="H79" t="s">
        <v>0</v>
      </c>
      <c r="I79">
        <v>0</v>
      </c>
      <c r="J79">
        <v>8</v>
      </c>
      <c r="K79">
        <v>0</v>
      </c>
      <c r="L79">
        <v>0</v>
      </c>
      <c r="M79" t="s">
        <v>23</v>
      </c>
      <c r="N79" t="s">
        <v>24</v>
      </c>
      <c r="O79" t="s">
        <v>0</v>
      </c>
      <c r="P79">
        <v>0</v>
      </c>
      <c r="Q79">
        <v>0</v>
      </c>
    </row>
    <row r="80" spans="1:17" x14ac:dyDescent="0.25">
      <c r="A80" s="9" t="s">
        <v>0</v>
      </c>
      <c r="B80" t="s">
        <v>166</v>
      </c>
      <c r="C80" t="s">
        <v>0</v>
      </c>
      <c r="D80" t="s">
        <v>167</v>
      </c>
      <c r="E80" t="s">
        <v>0</v>
      </c>
      <c r="F80" s="10">
        <f>TODAY()+80</f>
        <v>44043.56398251158</v>
      </c>
      <c r="G80" s="10">
        <f>TODAY()+81</f>
        <v>44044.56398251158</v>
      </c>
      <c r="H80" t="s">
        <v>0</v>
      </c>
      <c r="I80">
        <v>0</v>
      </c>
      <c r="J80">
        <v>0</v>
      </c>
      <c r="K80">
        <v>0</v>
      </c>
      <c r="L80">
        <v>0</v>
      </c>
      <c r="M80" t="s">
        <v>23</v>
      </c>
      <c r="N80" t="s">
        <v>24</v>
      </c>
      <c r="O80" t="s">
        <v>0</v>
      </c>
      <c r="P80">
        <v>0</v>
      </c>
      <c r="Q80">
        <v>0</v>
      </c>
    </row>
    <row r="81" spans="1:17" x14ac:dyDescent="0.25">
      <c r="A81" s="9" t="s">
        <v>0</v>
      </c>
      <c r="B81" t="s">
        <v>168</v>
      </c>
      <c r="C81" t="s">
        <v>0</v>
      </c>
      <c r="D81" t="s">
        <v>169</v>
      </c>
      <c r="E81" t="s">
        <v>0</v>
      </c>
      <c r="F81" s="10">
        <f>TODAY()+81</f>
        <v>44044.56398252315</v>
      </c>
      <c r="G81" s="10">
        <f>TODAY()+82</f>
        <v>44045.56398252315</v>
      </c>
      <c r="H81" t="s">
        <v>0</v>
      </c>
      <c r="I81">
        <v>0</v>
      </c>
      <c r="J81">
        <v>0</v>
      </c>
      <c r="K81">
        <v>0</v>
      </c>
      <c r="L81">
        <v>0</v>
      </c>
      <c r="M81" t="s">
        <v>23</v>
      </c>
      <c r="N81" t="s">
        <v>24</v>
      </c>
      <c r="O81" t="s">
        <v>0</v>
      </c>
      <c r="P81">
        <v>0</v>
      </c>
      <c r="Q81">
        <v>0</v>
      </c>
    </row>
    <row r="82" spans="1:17" x14ac:dyDescent="0.25">
      <c r="A82" s="9" t="s">
        <v>0</v>
      </c>
      <c r="B82" t="s">
        <v>170</v>
      </c>
      <c r="C82" t="s">
        <v>0</v>
      </c>
      <c r="D82" t="s">
        <v>171</v>
      </c>
      <c r="E82" t="s">
        <v>0</v>
      </c>
      <c r="F82" s="10">
        <f>TODAY()+82</f>
        <v>44045.56398252315</v>
      </c>
      <c r="G82" s="10">
        <f>TODAY()+83</f>
        <v>44046.56398252315</v>
      </c>
      <c r="H82" t="s">
        <v>0</v>
      </c>
      <c r="I82">
        <v>0</v>
      </c>
      <c r="J82">
        <v>8</v>
      </c>
      <c r="K82">
        <v>0</v>
      </c>
      <c r="L82">
        <v>0</v>
      </c>
      <c r="M82" t="s">
        <v>23</v>
      </c>
      <c r="N82" t="s">
        <v>24</v>
      </c>
      <c r="O82" t="s">
        <v>0</v>
      </c>
      <c r="P82">
        <v>0</v>
      </c>
      <c r="Q82">
        <v>0</v>
      </c>
    </row>
    <row r="83" spans="1:17" x14ac:dyDescent="0.25">
      <c r="A83" s="6" t="s">
        <v>0</v>
      </c>
      <c r="B83" s="7" t="s">
        <v>172</v>
      </c>
      <c r="C83" s="7" t="s">
        <v>173</v>
      </c>
      <c r="D83" s="7"/>
      <c r="E83" s="7" t="s">
        <v>0</v>
      </c>
      <c r="F83" s="8">
        <f>TODAY()+84</f>
        <v>44047.56398252315</v>
      </c>
      <c r="G83" s="8">
        <f>TODAY()+87</f>
        <v>44050.56398252315</v>
      </c>
      <c r="H83" s="7" t="s">
        <v>0</v>
      </c>
      <c r="I83" s="7">
        <v>0</v>
      </c>
      <c r="J83" s="7">
        <v>24</v>
      </c>
      <c r="K83" s="7">
        <v>0</v>
      </c>
      <c r="L83" s="7">
        <v>0</v>
      </c>
      <c r="M83" s="7" t="s">
        <v>0</v>
      </c>
      <c r="N83" s="7" t="s">
        <v>0</v>
      </c>
      <c r="O83" s="7" t="s">
        <v>0</v>
      </c>
      <c r="P83" s="7">
        <v>0</v>
      </c>
      <c r="Q83" s="7">
        <v>0</v>
      </c>
    </row>
    <row r="84" spans="1:17" x14ac:dyDescent="0.25">
      <c r="A84" s="9" t="s">
        <v>0</v>
      </c>
      <c r="B84" t="s">
        <v>174</v>
      </c>
      <c r="C84" t="s">
        <v>0</v>
      </c>
      <c r="D84" t="s">
        <v>175</v>
      </c>
      <c r="E84" t="s">
        <v>0</v>
      </c>
      <c r="F84" s="10">
        <f>TODAY()+84</f>
        <v>44047.56398252315</v>
      </c>
      <c r="G84" s="10">
        <f>TODAY()+85</f>
        <v>44048.56398252315</v>
      </c>
      <c r="H84" t="s">
        <v>0</v>
      </c>
      <c r="I84">
        <v>0</v>
      </c>
      <c r="J84">
        <v>8</v>
      </c>
      <c r="K84">
        <v>0</v>
      </c>
      <c r="L84">
        <v>0</v>
      </c>
      <c r="M84" t="s">
        <v>23</v>
      </c>
      <c r="N84" t="s">
        <v>24</v>
      </c>
      <c r="O84" t="s">
        <v>0</v>
      </c>
      <c r="P84">
        <v>0</v>
      </c>
      <c r="Q84">
        <v>0</v>
      </c>
    </row>
    <row r="85" spans="1:17" x14ac:dyDescent="0.25">
      <c r="A85" s="9" t="s">
        <v>0</v>
      </c>
      <c r="B85" t="s">
        <v>176</v>
      </c>
      <c r="C85" t="s">
        <v>0</v>
      </c>
      <c r="D85" t="s">
        <v>177</v>
      </c>
      <c r="E85" t="s">
        <v>0</v>
      </c>
      <c r="F85" s="10">
        <f>TODAY()+85</f>
        <v>44048.56398252315</v>
      </c>
      <c r="G85" s="10">
        <f>TODAY()+86</f>
        <v>44049.56398252315</v>
      </c>
      <c r="H85" t="s">
        <v>0</v>
      </c>
      <c r="I85">
        <v>0</v>
      </c>
      <c r="J85">
        <v>8</v>
      </c>
      <c r="K85">
        <v>0</v>
      </c>
      <c r="L85">
        <v>0</v>
      </c>
      <c r="M85" t="s">
        <v>23</v>
      </c>
      <c r="N85" t="s">
        <v>24</v>
      </c>
      <c r="O85" t="s">
        <v>0</v>
      </c>
      <c r="P85">
        <v>0</v>
      </c>
      <c r="Q85">
        <v>0</v>
      </c>
    </row>
    <row r="86" spans="1:17" x14ac:dyDescent="0.25">
      <c r="A86" s="9" t="s">
        <v>0</v>
      </c>
      <c r="B86" t="s">
        <v>178</v>
      </c>
      <c r="C86" t="s">
        <v>0</v>
      </c>
      <c r="D86" t="s">
        <v>179</v>
      </c>
      <c r="E86" t="s">
        <v>0</v>
      </c>
      <c r="F86" s="10">
        <f>TODAY()+86</f>
        <v>44049.5639825463</v>
      </c>
      <c r="G86" s="10">
        <f>TODAY()+87</f>
        <v>44050.5639825463</v>
      </c>
      <c r="H86" t="s">
        <v>0</v>
      </c>
      <c r="I86">
        <v>0</v>
      </c>
      <c r="J86">
        <v>8</v>
      </c>
      <c r="K86">
        <v>0</v>
      </c>
      <c r="L86">
        <v>0</v>
      </c>
      <c r="M86" t="s">
        <v>23</v>
      </c>
      <c r="N86" t="s">
        <v>24</v>
      </c>
      <c r="O86" t="s">
        <v>0</v>
      </c>
      <c r="P86">
        <v>0</v>
      </c>
      <c r="Q86">
        <v>0</v>
      </c>
    </row>
    <row r="87" spans="1:17" x14ac:dyDescent="0.25">
      <c r="A87" s="6" t="s">
        <v>0</v>
      </c>
      <c r="B87" s="7" t="s">
        <v>180</v>
      </c>
      <c r="C87" s="7" t="s">
        <v>181</v>
      </c>
      <c r="D87" s="7"/>
      <c r="E87" s="7" t="s">
        <v>0</v>
      </c>
      <c r="F87" s="8">
        <f>TODAY()+88</f>
        <v>44051.56398255787</v>
      </c>
      <c r="G87" s="8">
        <f>TODAY()+90</f>
        <v>44053.56398255787</v>
      </c>
      <c r="H87" s="7" t="s">
        <v>0</v>
      </c>
      <c r="I87" s="7">
        <v>0</v>
      </c>
      <c r="J87" s="7">
        <v>8</v>
      </c>
      <c r="K87" s="7">
        <v>0</v>
      </c>
      <c r="L87" s="7">
        <v>0</v>
      </c>
      <c r="M87" s="7" t="s">
        <v>0</v>
      </c>
      <c r="N87" s="7" t="s">
        <v>0</v>
      </c>
      <c r="O87" s="7" t="s">
        <v>0</v>
      </c>
      <c r="P87" s="7">
        <v>0</v>
      </c>
      <c r="Q87" s="7">
        <v>0</v>
      </c>
    </row>
    <row r="88" spans="1:17" x14ac:dyDescent="0.25">
      <c r="A88" s="9" t="s">
        <v>0</v>
      </c>
      <c r="B88" t="s">
        <v>182</v>
      </c>
      <c r="C88" t="s">
        <v>0</v>
      </c>
      <c r="D88" t="s">
        <v>183</v>
      </c>
      <c r="E88" t="s">
        <v>0</v>
      </c>
      <c r="F88" s="10">
        <f>TODAY()+88</f>
        <v>44051.56398255787</v>
      </c>
      <c r="G88" s="10">
        <f>TODAY()+89</f>
        <v>44052.56398255787</v>
      </c>
      <c r="H88" t="s">
        <v>0</v>
      </c>
      <c r="I88">
        <v>0</v>
      </c>
      <c r="J88">
        <v>0</v>
      </c>
      <c r="K88">
        <v>0</v>
      </c>
      <c r="L88">
        <v>0</v>
      </c>
      <c r="M88" t="s">
        <v>23</v>
      </c>
      <c r="N88" t="s">
        <v>24</v>
      </c>
      <c r="O88" t="s">
        <v>0</v>
      </c>
      <c r="P88">
        <v>0</v>
      </c>
      <c r="Q88">
        <v>0</v>
      </c>
    </row>
    <row r="89" spans="1:17" x14ac:dyDescent="0.25">
      <c r="A89" s="9" t="s">
        <v>0</v>
      </c>
      <c r="B89" t="s">
        <v>184</v>
      </c>
      <c r="C89" t="s">
        <v>0</v>
      </c>
      <c r="D89" t="s">
        <v>185</v>
      </c>
      <c r="E89" t="s">
        <v>0</v>
      </c>
      <c r="F89" s="10">
        <f>TODAY()+89</f>
        <v>44052.563982569445</v>
      </c>
      <c r="G89" s="10">
        <f>TODAY()+90</f>
        <v>44053.563982569445</v>
      </c>
      <c r="H89" t="s">
        <v>0</v>
      </c>
      <c r="I89">
        <v>0</v>
      </c>
      <c r="J89">
        <v>8</v>
      </c>
      <c r="K89">
        <v>0</v>
      </c>
      <c r="L89">
        <v>0</v>
      </c>
      <c r="M89" t="s">
        <v>23</v>
      </c>
      <c r="N89" t="s">
        <v>24</v>
      </c>
      <c r="O89" t="s">
        <v>0</v>
      </c>
      <c r="P89">
        <v>0</v>
      </c>
      <c r="Q89">
        <v>0</v>
      </c>
    </row>
    <row r="90" spans="1:17" x14ac:dyDescent="0.25">
      <c r="A90" s="6" t="s">
        <v>0</v>
      </c>
      <c r="B90" s="7" t="s">
        <v>186</v>
      </c>
      <c r="C90" s="7" t="s">
        <v>187</v>
      </c>
      <c r="D90" s="7"/>
      <c r="E90" s="7" t="s">
        <v>0</v>
      </c>
      <c r="F90" s="8">
        <f>TODAY()+91</f>
        <v>44054.563982569445</v>
      </c>
      <c r="G90" s="8">
        <f>TODAY()+97</f>
        <v>44060.563982569445</v>
      </c>
      <c r="H90" s="7" t="s">
        <v>0</v>
      </c>
      <c r="I90" s="7">
        <v>0</v>
      </c>
      <c r="J90" s="7">
        <v>32</v>
      </c>
      <c r="K90" s="7">
        <v>0</v>
      </c>
      <c r="L90" s="7">
        <v>0</v>
      </c>
      <c r="M90" s="7" t="s">
        <v>0</v>
      </c>
      <c r="N90" s="7" t="s">
        <v>0</v>
      </c>
      <c r="O90" s="7" t="s">
        <v>0</v>
      </c>
      <c r="P90" s="7">
        <v>0</v>
      </c>
      <c r="Q90" s="7">
        <v>0</v>
      </c>
    </row>
    <row r="91" spans="1:17" x14ac:dyDescent="0.25">
      <c r="A91" s="9" t="s">
        <v>0</v>
      </c>
      <c r="B91" t="s">
        <v>188</v>
      </c>
      <c r="C91" t="s">
        <v>0</v>
      </c>
      <c r="D91" t="s">
        <v>189</v>
      </c>
      <c r="E91" t="s">
        <v>0</v>
      </c>
      <c r="F91" s="10">
        <f>TODAY()+91</f>
        <v>44054.56398258102</v>
      </c>
      <c r="G91" s="10">
        <f>TODAY()+92</f>
        <v>44055.56398258102</v>
      </c>
      <c r="H91" t="s">
        <v>0</v>
      </c>
      <c r="I91">
        <v>0</v>
      </c>
      <c r="J91">
        <v>8</v>
      </c>
      <c r="K91">
        <v>0</v>
      </c>
      <c r="L91">
        <v>0</v>
      </c>
      <c r="M91" t="s">
        <v>23</v>
      </c>
      <c r="N91" t="s">
        <v>24</v>
      </c>
      <c r="O91" t="s">
        <v>0</v>
      </c>
      <c r="P91">
        <v>0</v>
      </c>
      <c r="Q91">
        <v>0</v>
      </c>
    </row>
    <row r="92" spans="1:17" x14ac:dyDescent="0.25">
      <c r="A92" s="9" t="s">
        <v>0</v>
      </c>
      <c r="B92" t="s">
        <v>190</v>
      </c>
      <c r="C92" t="s">
        <v>0</v>
      </c>
      <c r="D92" t="s">
        <v>191</v>
      </c>
      <c r="E92" t="s">
        <v>0</v>
      </c>
      <c r="F92" s="10">
        <f>TODAY()+92</f>
        <v>44055.56398258102</v>
      </c>
      <c r="G92" s="10">
        <f>TODAY()+93</f>
        <v>44056.56398258102</v>
      </c>
      <c r="H92" t="s">
        <v>0</v>
      </c>
      <c r="I92">
        <v>0</v>
      </c>
      <c r="J92">
        <v>8</v>
      </c>
      <c r="K92">
        <v>0</v>
      </c>
      <c r="L92">
        <v>0</v>
      </c>
      <c r="M92" t="s">
        <v>23</v>
      </c>
      <c r="N92" t="s">
        <v>24</v>
      </c>
      <c r="O92" t="s">
        <v>0</v>
      </c>
      <c r="P92">
        <v>0</v>
      </c>
      <c r="Q92">
        <v>0</v>
      </c>
    </row>
    <row r="93" spans="1:17" x14ac:dyDescent="0.25">
      <c r="A93" s="9" t="s">
        <v>0</v>
      </c>
      <c r="B93" t="s">
        <v>192</v>
      </c>
      <c r="C93" t="s">
        <v>0</v>
      </c>
      <c r="D93" t="s">
        <v>193</v>
      </c>
      <c r="E93" t="s">
        <v>0</v>
      </c>
      <c r="F93" s="10">
        <f>TODAY()+93</f>
        <v>44056.56398258102</v>
      </c>
      <c r="G93" s="10">
        <f>TODAY()+94</f>
        <v>44057.56398258102</v>
      </c>
      <c r="H93" t="s">
        <v>0</v>
      </c>
      <c r="I93">
        <v>0</v>
      </c>
      <c r="J93">
        <v>8</v>
      </c>
      <c r="K93">
        <v>0</v>
      </c>
      <c r="L93">
        <v>0</v>
      </c>
      <c r="M93" t="s">
        <v>23</v>
      </c>
      <c r="N93" t="s">
        <v>24</v>
      </c>
      <c r="O93" t="s">
        <v>0</v>
      </c>
      <c r="P93">
        <v>0</v>
      </c>
      <c r="Q93">
        <v>0</v>
      </c>
    </row>
    <row r="94" spans="1:17" x14ac:dyDescent="0.25">
      <c r="A94" s="9" t="s">
        <v>0</v>
      </c>
      <c r="B94" t="s">
        <v>194</v>
      </c>
      <c r="C94" t="s">
        <v>0</v>
      </c>
      <c r="D94" t="s">
        <v>195</v>
      </c>
      <c r="E94" t="s">
        <v>0</v>
      </c>
      <c r="F94" s="10">
        <f>TODAY()+94</f>
        <v>44057.56398258102</v>
      </c>
      <c r="G94" s="10">
        <f>TODAY()+95</f>
        <v>44058.56398259259</v>
      </c>
      <c r="H94" t="s">
        <v>0</v>
      </c>
      <c r="I94">
        <v>0</v>
      </c>
      <c r="J94">
        <v>0</v>
      </c>
      <c r="K94">
        <v>0</v>
      </c>
      <c r="L94">
        <v>0</v>
      </c>
      <c r="M94" t="s">
        <v>23</v>
      </c>
      <c r="N94" t="s">
        <v>24</v>
      </c>
      <c r="O94" t="s">
        <v>0</v>
      </c>
      <c r="P94">
        <v>0</v>
      </c>
      <c r="Q94">
        <v>0</v>
      </c>
    </row>
    <row r="95" spans="1:17" x14ac:dyDescent="0.25">
      <c r="A95" s="9" t="s">
        <v>0</v>
      </c>
      <c r="B95" t="s">
        <v>196</v>
      </c>
      <c r="C95" t="s">
        <v>0</v>
      </c>
      <c r="D95" t="s">
        <v>197</v>
      </c>
      <c r="E95" t="s">
        <v>0</v>
      </c>
      <c r="F95" s="10">
        <f>TODAY()+95</f>
        <v>44058.56398259259</v>
      </c>
      <c r="G95" s="10">
        <f>TODAY()+96</f>
        <v>44059.56398259259</v>
      </c>
      <c r="H95" t="s">
        <v>0</v>
      </c>
      <c r="I95">
        <v>0</v>
      </c>
      <c r="J95">
        <v>0</v>
      </c>
      <c r="K95">
        <v>0</v>
      </c>
      <c r="L95">
        <v>0</v>
      </c>
      <c r="M95" t="s">
        <v>23</v>
      </c>
      <c r="N95" t="s">
        <v>24</v>
      </c>
      <c r="O95" t="s">
        <v>0</v>
      </c>
      <c r="P95">
        <v>0</v>
      </c>
      <c r="Q95">
        <v>0</v>
      </c>
    </row>
    <row r="96" spans="1:17" x14ac:dyDescent="0.25">
      <c r="A96" s="9" t="s">
        <v>0</v>
      </c>
      <c r="B96" t="s">
        <v>198</v>
      </c>
      <c r="C96" t="s">
        <v>0</v>
      </c>
      <c r="D96" t="s">
        <v>199</v>
      </c>
      <c r="E96" t="s">
        <v>0</v>
      </c>
      <c r="F96" s="10">
        <f>TODAY()+96</f>
        <v>44059.56398259259</v>
      </c>
      <c r="G96" s="10">
        <f>TODAY()+97</f>
        <v>44060.56398259259</v>
      </c>
      <c r="H96" t="s">
        <v>0</v>
      </c>
      <c r="I96">
        <v>0</v>
      </c>
      <c r="J96">
        <v>8</v>
      </c>
      <c r="K96">
        <v>0</v>
      </c>
      <c r="L96">
        <v>0</v>
      </c>
      <c r="M96" t="s">
        <v>23</v>
      </c>
      <c r="N96" t="s">
        <v>24</v>
      </c>
      <c r="O96" t="s">
        <v>0</v>
      </c>
      <c r="P96">
        <v>0</v>
      </c>
      <c r="Q96">
        <v>0</v>
      </c>
    </row>
    <row r="97" spans="1:1" x14ac:dyDescent="0.25">
      <c r="A97" t="s">
        <v>0</v>
      </c>
    </row>
    <row r="98" spans="1:17" x14ac:dyDescent="0.25">
      <c r="A98" s="11" t="s">
        <v>200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x14ac:dyDescent="0.25">
      <c r="A99" s="11" t="s">
        <v>201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</sheetData>
  <mergeCells count="18">
    <mergeCell ref="A1:G3"/>
    <mergeCell ref="H2:Q2"/>
    <mergeCell ref="A4:H4"/>
    <mergeCell ref="I4:Q4"/>
    <mergeCell ref="C6:D6"/>
    <mergeCell ref="C16:D16"/>
    <mergeCell ref="C23:D23"/>
    <mergeCell ref="C30:D30"/>
    <mergeCell ref="C37:D37"/>
    <mergeCell ref="C42:D42"/>
    <mergeCell ref="C50:D50"/>
    <mergeCell ref="C54:D54"/>
    <mergeCell ref="C76:D76"/>
    <mergeCell ref="C83:D83"/>
    <mergeCell ref="C87:D87"/>
    <mergeCell ref="C90:D90"/>
    <mergeCell ref="A98:Q98"/>
    <mergeCell ref="A99:Q99"/>
  </mergeCells>
  <hyperlinks>
    <hyperlink ref="H2" r:id="rId1" tooltip="GanttPRO.com"/>
    <hyperlink ref="A98" r:id="rId2" tooltip="GanttPRO.com"/>
    <hyperlink ref="A99" r:id="rId3" tooltip="GanttPRO.com"/>
  </hyperlinks>
  <pageMargins left="0.7" right="0.7" top="0.75" bottom="0.75" header="0.3" footer="0.3"/>
  <pageSetup orientation="portrait" horizontalDpi="4294967295" verticalDpi="4294967295" scale="100" fitToWidth="1" fitToHeigh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Music Marketing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2020-05-12T13:32:08Z</dcterms:created>
  <dcterms:modified xsi:type="dcterms:W3CDTF">2020-05-12T13:32:08Z</dcterms:modified>
</cp:coreProperties>
</file>