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Roadmap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<sst xmlns="http://schemas.openxmlformats.org/spreadsheetml/2006/main" count="3055" uniqueCount="513">
  <si>
    <t/>
  </si>
  <si>
    <t xml:space="preserve">Create professional Gantt charts in GanttPRO in a few clicks   </t>
  </si>
  <si>
    <t>Marketing Roadmap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</si>
  <si>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</si>
  <si>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</si>
  <si>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</si>
  <si>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</si>
  <si>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</si>
  <si>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</si>
  <si>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</si>
  <si>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</si>
  <si>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</si>
  <si>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</si>
  <si>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</si>
  <si>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</si>
  <si>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</si>
  <si>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</si>
  <si>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</si>
  <si>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</si>
  <si>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</si>
  <si>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</si>
  <si>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</si>
  <si>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</si>
  <si>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</si>
  <si>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</si>
  <si>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</si>
  <si>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</si>
  <si>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</si>
  <si>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</si>
  <si>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</si>
  <si>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</si>
  <si>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</si>
  <si>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</si>
  <si>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</si>
  <si>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</si>
  <si>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</si>
  <si>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</si>
  <si>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</si>
  <si>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</si>
  <si>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</si>
  <si>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</si>
  <si>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</si>
  <si>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</si>
  <si>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</si>
  <si>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</si>
  <si>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</si>
  <si>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</si>
  <si>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</si>
  <si>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</si>
  <si>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</si>
  <si>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</si>
  <si>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</si>
  <si>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</si>
  <si>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</si>
  <si>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</si>
  <si>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</si>
  <si>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</si>
  <si>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</si>
  <si>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</si>
  <si>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</si>
  <si>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</si>
  <si>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</si>
  <si>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</si>
  <si>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</si>
  <si>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</si>
  <si>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</si>
  <si>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</si>
  <si>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</si>
  <si>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</si>
  <si>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</si>
  <si>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</si>
  <si>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</si>
  <si>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</si>
  <si>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</si>
  <si>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</si>
  <si>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</si>
  <si>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</si>
  <si>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</si>
  <si>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</si>
  <si>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</si>
  <si>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</si>
  <si>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</si>
  <si>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</si>
  <si>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</si>
  <si>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</si>
  <si>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</si>
  <si>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</si>
  <si>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</si>
  <si>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</si>
  <si>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</si>
  <si>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</si>
  <si>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</si>
  <si>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</si>
  <si>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</si>
  <si>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</si>
  <si>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</si>
  <si>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</si>
  <si>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</si>
  <si>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</si>
  <si>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</si>
  <si>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</si>
  <si>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</si>
  <si>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</si>
  <si>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</si>
  <si>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</si>
  <si>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</si>
  <si>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</si>
  <si>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</si>
  <si>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</si>
  <si>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</si>
  <si>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</si>
  <si>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</si>
  <si>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</si>
  <si>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</si>
  <si>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</si>
  <si>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</si>
  <si>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</si>
  <si>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</si>
  <si>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</si>
  <si>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</si>
  <si>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</si>
  <si>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</si>
  <si>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</si>
  <si>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</si>
  <si>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</si>
  <si>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</si>
  <si>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</si>
  <si>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</si>
  <si>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</si>
  <si>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</si>
  <si>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</si>
  <si>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</si>
  <si>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</si>
  <si>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</si>
  <si>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</si>
  <si>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</si>
  <si>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</si>
  <si>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</si>
  <si>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</si>
  <si>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</si>
  <si>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</si>
  <si>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</si>
  <si>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</si>
  <si>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</si>
  <si>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</si>
  <si>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</si>
  <si>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</si>
  <si>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</si>
  <si>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</si>
  <si>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</si>
  <si>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</si>
  <si>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</si>
  <si>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</si>
  <si>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</si>
  <si>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</si>
  <si>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</si>
  <si>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</si>
  <si>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</si>
  <si>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</si>
  <si>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</si>
  <si>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</si>
  <si>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</si>
  <si>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</si>
  <si>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</si>
  <si>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</si>
  <si>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</si>
  <si>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</si>
  <si>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</si>
  <si>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</si>
  <si>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</si>
  <si>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</si>
  <si>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</si>
  <si>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</si>
  <si>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</si>
  <si>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</si>
  <si>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</si>
  <si>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</si>
  <si>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</si>
  <si>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</si>
  <si>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</si>
  <si>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</si>
  <si>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</si>
  <si>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</si>
  <si>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</si>
  <si>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</si>
  <si>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</si>
  <si>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</si>
  <si>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</si>
  <si>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</si>
  <si>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</si>
  <si>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</si>
  <si>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</si>
  <si>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</si>
  <si>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</si>
  <si>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</si>
  <si>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</si>
  <si>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</si>
  <si>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</si>
  <si>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</si>
  <si>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</si>
  <si>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</si>
  <si>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</si>
  <si>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</si>
  <si>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</si>
  <si>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</si>
  <si>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</si>
  <si>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</si>
  <si>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</si>
  <si>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</si>
  <si>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</si>
  <si>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</si>
  <si>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</si>
  <si>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</si>
  <si>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</si>
  <si>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</si>
  <si>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</si>
  <si>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</si>
  <si>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</si>
  <si>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</si>
  <si>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</si>
  <si>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</si>
  <si>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</si>
  <si>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</si>
  <si>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</si>
  <si>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</si>
  <si>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</si>
  <si>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</si>
  <si>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</si>
  <si>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</si>
  <si>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</si>
  <si>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</si>
  <si>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</si>
  <si>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</si>
  <si>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</si>
  <si>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</si>
  <si>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</si>
  <si>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</si>
  <si>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</si>
  <si>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</si>
  <si>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</si>
  <si>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</si>
  <si>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</si>
  <si>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</si>
  <si>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</si>
  <si>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</si>
  <si>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</si>
  <si>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</si>
  <si>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</si>
  <si>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</si>
  <si>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</si>
  <si>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</si>
  <si>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</si>
  <si>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</si>
  <si>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</si>
  <si>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</si>
  <si>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</si>
  <si>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</si>
  <si>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</si>
  <si>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</si>
  <si>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</si>
  <si>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</si>
  <si>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</si>
  <si>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</si>
  <si>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</si>
  <si>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</si>
  <si>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</si>
  <si>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</si>
  <si>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</si>
  <si>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</si>
  <si>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</si>
  <si>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</si>
  <si>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</si>
  <si>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</si>
  <si>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</si>
  <si>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</si>
  <si>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</si>
  <si>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</si>
  <si>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</si>
  <si>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</si>
  <si>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</si>
  <si>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</si>
  <si>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</si>
  <si>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</si>
  <si>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</si>
  <si>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</si>
  <si>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</si>
  <si>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</si>
  <si>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</si>
  <si>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</si>
  <si>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</si>
  <si>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</si>
  <si>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</si>
  <si>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</si>
  <si>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</si>
  <si>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</si>
  <si>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</si>
  <si>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</si>
  <si>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</si>
  <si>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</si>
  <si>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</si>
  <si>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</si>
  <si>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</si>
  <si>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</si>
  <si>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</si>
  <si>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</si>
  <si>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</si>
  <si>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</si>
  <si>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</si>
  <si>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</si>
  <si>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</si>
  <si>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</si>
  <si>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</si>
  <si>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</si>
  <si>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</si>
  <si>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</si>
  <si>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</si>
  <si>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</si>
  <si>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</si>
  <si>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</si>
  <si>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</si>
  <si>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</si>
  <si>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</si>
  <si>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</si>
  <si>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</si>
  <si>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</si>
  <si>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</si>
  <si>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</si>
  <si>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</si>
  <si>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</si>
  <si>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</si>
  <si>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</si>
  <si>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</si>
  <si>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</si>
  <si>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</si>
  <si>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</si>
  <si>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</si>
  <si>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</si>
  <si>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</si>
  <si>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</si>
  <si>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</si>
  <si>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</si>
  <si>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</si>
  <si>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</si>
  <si>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</si>
  <si>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</si>
  <si>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</si>
  <si>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</si>
  <si>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</si>
  <si>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</si>
  <si>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</si>
  <si>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</si>
  <si>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</si>
  <si>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FACEBOOK REACH</t>
  </si>
  <si>
    <t>18.2.13</t>
  </si>
  <si>
    <t>FOLLOWERS (TODAY)</t>
  </si>
  <si>
    <t>18.2.14</t>
  </si>
  <si>
    <t>FOLLOWERS (LAST MONTH)</t>
  </si>
  <si>
    <t>18.2.15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</si>
  <si>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</si>
  <si>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</si>
  <si>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</si>
  <si>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</si>
  <si>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</si>
  <si>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</si>
  <si>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</si>
  <si>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</si>
  <si>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</si>
  <si>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</si>
  <si>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</si>
  <si>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</si>
  <si>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</si>
  <si>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</si>
  <si>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</si>
  <si>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</si>
  <si>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</si>
  <si>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</si>
  <si>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</si>
  <si>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</si>
  <si>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</si>
  <si>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</si>
  <si>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</si>
  <si>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</si>
  <si>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</si>
  <si>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</si>
  <si>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</si>
  <si>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</si>
  <si>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</si>
  <si>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</si>
  <si>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</si>
  <si>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</si>
  <si>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</si>
  <si>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</si>
  <si>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</si>
  <si>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</si>
  <si>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</si>
  <si>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</si>
  <si>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</si>
  <si>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</si>
  <si>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</si>
  <si>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</si>
  <si>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</si>
  <si>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</si>
  <si>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</si>
  <si>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</si>
  <si>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</si>
  <si>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</si>
  <si>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</si>
  <si>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</si>
  <si>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</si>
  <si>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</si>
  <si>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</si>
  <si>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</si>
  <si>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</si>
  <si>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</si>
  <si>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</si>
  <si>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</si>
  <si>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</si>
  <si>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</si>
  <si>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</si>
  <si>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</si>
  <si>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</si>
  <si>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</si>
  <si>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</si>
  <si>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</si>
  <si>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</si>
  <si>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</si>
  <si>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</si>
  <si>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</si>
  <si>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</si>
  <si>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</si>
  <si>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</si>
  <si>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</si>
  <si>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</si>
  <si>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</si>
  <si>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</si>
  <si>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</si>
  <si>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</si>
  <si>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</si>
  <si>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</si>
  <si>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</si>
  <si>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</si>
  <si>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</si>
  <si>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</si>
  <si>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</si>
  <si>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</si>
  <si>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</si>
  <si>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</si>
  <si>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</si>
  <si>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</si>
  <si>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</si>
  <si>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</si>
  <si>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</si>
  <si>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</si>
  <si>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</si>
  <si>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</si>
  <si>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</si>
  <si>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</si>
  <si>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</si>
  <si>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</si>
  <si>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</si>
  <si>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</si>
  <si>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</si>
  <si>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</si>
  <si>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</si>
  <si>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</si>
  <si>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</si>
  <si>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</si>
  <si>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</si>
  <si>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</si>
  <si>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</si>
  <si>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</si>
  <si>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</si>
  <si>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</si>
  <si>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</si>
  <si>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</si>
  <si>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</si>
  <si>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</si>
  <si>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</si>
  <si>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</si>
  <si>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</si>
  <si>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</si>
  <si>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</si>
  <si>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</si>
  <si>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</si>
  <si>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</si>
  <si>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</si>
  <si>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</si>
  <si>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</si>
  <si>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</si>
  <si>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</si>
  <si>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</si>
  <si>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</si>
  <si>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</si>
  <si>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</si>
  <si>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</si>
  <si>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</si>
  <si>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</si>
  <si>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</si>
  <si>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</si>
  <si>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</si>
  <si>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</si>
  <si>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</si>
  <si>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</si>
  <si>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18.11.8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</si>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</sst>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Roadmap_(GanttPRO.com)_06 11 2020 13 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Roadmap_(GanttPRO.com)_06 11 2020 13 13" TargetMode="External"/><Relationship Id="rId2" Type="http://schemas.openxmlformats.org/officeDocument/2006/relationships/hyperlink" Target="https://ganttpro.com?utm_source=excel_generated_footer_text_1&amp;title=Marketing Roadmap_(GanttPRO.com)_06 11 2020 13 13" TargetMode="External"/><Relationship Id="rId3" Type="http://schemas.openxmlformats.org/officeDocument/2006/relationships/hyperlink" Target="https://ganttpro.com?utm_source=excel_generated_footer_text_2&amp;title=Marketing Roadmap_(GanttPRO.com)_06 11 2020 13 1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44141.42636936343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TODAY()+7</f>
        <v>44148.42636799769</v>
      </c>
      <c r="H6" s="8">
        <f>TODAY()+12</f>
        <v>44153.42636799769</v>
      </c>
      <c r="I6" s="7" t="s">
        <v>0</v>
      </c>
      <c r="J6" s="7">
        <v>0</v>
      </c>
      <c r="K6" s="7">
        <v>24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TODAY()+7</f>
        <v>44148.42636799769</v>
      </c>
      <c r="H7" s="10">
        <f>TODAY()+8</f>
        <v>44149.42636799769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TODAY()+8</f>
        <v>44149.426368009255</v>
      </c>
      <c r="H8" s="10">
        <f>TODAY()+9</f>
        <v>44150.426368009255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TODAY()+9</f>
        <v>44150.42636802084</v>
      </c>
      <c r="H9" s="10">
        <f>TODAY()+10</f>
        <v>44151.42636802084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TODAY()+10</f>
        <v>44151.42636802084</v>
      </c>
      <c r="H10" s="10">
        <f>TODAY()+11</f>
        <v>44152.42636802084</v>
      </c>
      <c r="I10" t="s">
        <v>0</v>
      </c>
      <c r="J10">
        <v>0</v>
      </c>
      <c r="K10">
        <v>0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TODAY()+11</f>
        <v>44152.42636802084</v>
      </c>
      <c r="H11" s="10">
        <f>TODAY()+12</f>
        <v>44153.42636802084</v>
      </c>
      <c r="I11" t="s">
        <v>0</v>
      </c>
      <c r="J11">
        <v>0</v>
      </c>
      <c r="K11">
        <v>0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TODAY()+13</f>
        <v>44154.42636803241</v>
      </c>
      <c r="H12" s="8">
        <f>TODAY()+16</f>
        <v>44157.42636803241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TODAY()+13</f>
        <v>44154.42636803241</v>
      </c>
      <c r="H13" s="10">
        <f>TODAY()+14</f>
        <v>44155.42636803241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TODAY()+14</f>
        <v>44155.42636803241</v>
      </c>
      <c r="H14" s="10">
        <f>TODAY()+15</f>
        <v>44156.42636803241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TODAY()+15</f>
        <v>44156.426368043976</v>
      </c>
      <c r="H15" s="10">
        <f>TODAY()+16</f>
        <v>44157.426368043976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TODAY()+17</f>
        <v>44158.426368043976</v>
      </c>
      <c r="H16" s="8">
        <f>TODAY()+22</f>
        <v>44163.426368043976</v>
      </c>
      <c r="I16" s="7" t="s">
        <v>0</v>
      </c>
      <c r="J16" s="7">
        <v>0</v>
      </c>
      <c r="K16" s="7">
        <v>24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TODAY()+17</f>
        <v>44158.42636806713</v>
      </c>
      <c r="H17" s="10">
        <f>TODAY()+18</f>
        <v>44159.42636806713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TODAY()+18</f>
        <v>44159.426368078704</v>
      </c>
      <c r="H18" s="10">
        <f>TODAY()+19</f>
        <v>44160.426368078704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TODAY()+19</f>
        <v>44160.426368078704</v>
      </c>
      <c r="H19" s="10">
        <f>TODAY()+20</f>
        <v>44161.426368078704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TODAY()+20</f>
        <v>44161.426368078704</v>
      </c>
      <c r="H20" s="10">
        <f>TODAY()+21</f>
        <v>44162.426368078704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TODAY()+21</f>
        <v>44162.42636809028</v>
      </c>
      <c r="H21" s="10">
        <f>TODAY()+22</f>
        <v>44163.42636809028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TODAY()+23</f>
        <v>44164.42636809028</v>
      </c>
      <c r="H22" s="8">
        <f>TODAY()+27</f>
        <v>44168.42636809028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TODAY()+23</f>
        <v>44164.42636809028</v>
      </c>
      <c r="H23" s="10">
        <f>TODAY()+24</f>
        <v>44165.42636809028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TODAY()+24</f>
        <v>44165.42636810185</v>
      </c>
      <c r="H24" s="10">
        <f>TODAY()+25</f>
        <v>44166.42636810185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TODAY()+25</f>
        <v>44166.42636810185</v>
      </c>
      <c r="H25" s="10">
        <f>TODAY()+26</f>
        <v>44167.42636810185</v>
      </c>
      <c r="I25" t="s">
        <v>0</v>
      </c>
      <c r="J25">
        <v>0</v>
      </c>
      <c r="K25">
        <v>0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TODAY()+26</f>
        <v>44167.42636810185</v>
      </c>
      <c r="H26" s="10">
        <f>TODAY()+27</f>
        <v>44168.426368113425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TODAY()+28</f>
        <v>44169.426368113425</v>
      </c>
      <c r="H27" s="8">
        <f>TODAY()+34</f>
        <v>44175.426368113425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TODAY()+28</f>
        <v>44169.426368125</v>
      </c>
      <c r="H28" s="10">
        <f>TODAY()+29</f>
        <v>44170.426368125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TODAY()+29</f>
        <v>44170.426368125</v>
      </c>
      <c r="H29" s="10">
        <f>TODAY()+30</f>
        <v>44171.426368125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TODAY()+30</f>
        <v>44171.426368125</v>
      </c>
      <c r="H30" s="10">
        <f>TODAY()+31</f>
        <v>44172.426368125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TODAY()+31</f>
        <v>44172.426368125</v>
      </c>
      <c r="H31" s="10">
        <f>TODAY()+32</f>
        <v>44173.426368125</v>
      </c>
      <c r="I31" t="s">
        <v>0</v>
      </c>
      <c r="J31">
        <v>0</v>
      </c>
      <c r="K31">
        <v>0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TODAY()+32</f>
        <v>44173.42636813657</v>
      </c>
      <c r="H32" s="10">
        <f>TODAY()+33</f>
        <v>44174.42636813657</v>
      </c>
      <c r="I32" t="s">
        <v>0</v>
      </c>
      <c r="J32">
        <v>0</v>
      </c>
      <c r="K32">
        <v>0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TODAY()+33</f>
        <v>44174.42636813657</v>
      </c>
      <c r="H33" s="10">
        <f>TODAY()+34</f>
        <v>44175.42636813657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TODAY()+35</f>
        <v>44176.42636813657</v>
      </c>
      <c r="H34" s="8">
        <f>TODAY()+37</f>
        <v>44178.42636813657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TODAY()+35</f>
        <v>44176.42636813657</v>
      </c>
      <c r="H35" s="10">
        <f>TODAY()+36</f>
        <v>44177.42636813657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TODAY()+36</f>
        <v>44177.42636813657</v>
      </c>
      <c r="H36" s="10">
        <f>TODAY()+37</f>
        <v>44178.42636813657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TODAY()+38</f>
        <v>44179.42636813657</v>
      </c>
      <c r="H37" s="8">
        <f>TODAY()+46</f>
        <v>44187.42636814815</v>
      </c>
      <c r="I37" s="7" t="s">
        <v>0</v>
      </c>
      <c r="J37" s="7">
        <v>0</v>
      </c>
      <c r="K37" s="7">
        <v>40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TODAY()+38</f>
        <v>44179.42636814815</v>
      </c>
      <c r="H38" s="10">
        <f>TODAY()+39</f>
        <v>44180.42636814815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TODAY()+39</f>
        <v>44180.42636814815</v>
      </c>
      <c r="H39" s="10">
        <f>TODAY()+40</f>
        <v>44181.42636814815</v>
      </c>
      <c r="I39" t="s">
        <v>0</v>
      </c>
      <c r="J39">
        <v>0</v>
      </c>
      <c r="K39">
        <v>0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TODAY()+40</f>
        <v>44181.42636815972</v>
      </c>
      <c r="H40" s="10">
        <f>TODAY()+41</f>
        <v>44182.42636815972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TODAY()+41</f>
        <v>44182.42636815972</v>
      </c>
      <c r="H41" s="10">
        <f>TODAY()+42</f>
        <v>44183.42636815972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TODAY()+42</f>
        <v>44183.42636815972</v>
      </c>
      <c r="H42" s="10">
        <f>TODAY()+43</f>
        <v>44184.42636815972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TODAY()+43</f>
        <v>44184.42636815972</v>
      </c>
      <c r="H43" s="10">
        <f>TODAY()+44</f>
        <v>44185.42636815972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TODAY()+44</f>
        <v>44185.42636815972</v>
      </c>
      <c r="H44" s="10">
        <f>TODAY()+45</f>
        <v>44186.42636815972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TODAY()+45</f>
        <v>44186.42636815972</v>
      </c>
      <c r="H45" s="10">
        <f>TODAY()+46</f>
        <v>44187.42636817129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TODAY()+47</f>
        <v>44188.42636817129</v>
      </c>
      <c r="H46" s="8">
        <f>TODAY()+54</f>
        <v>44195.42636817129</v>
      </c>
      <c r="I46" s="7" t="s">
        <v>0</v>
      </c>
      <c r="J46" s="7">
        <v>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TODAY()+47</f>
        <v>44188.42636817129</v>
      </c>
      <c r="H47" s="10">
        <f>TODAY()+48</f>
        <v>44189.42636817129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TODAY()+48</f>
        <v>44189.42636817129</v>
      </c>
      <c r="H48" s="10">
        <f>TODAY()+49</f>
        <v>44190.42636817129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TODAY()+49</f>
        <v>44190.42636817129</v>
      </c>
      <c r="H49" s="10">
        <f>TODAY()+50</f>
        <v>44191.42636817129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TODAY()+50</f>
        <v>44191.42636817129</v>
      </c>
      <c r="H50" s="10">
        <f>TODAY()+51</f>
        <v>44192.426368182874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TODAY()+51</f>
        <v>44192.426368182874</v>
      </c>
      <c r="H51" s="10">
        <f>TODAY()+52</f>
        <v>44193.426368182874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TODAY()+52</f>
        <v>44193.426368182874</v>
      </c>
      <c r="H52" s="10">
        <f>TODAY()+53</f>
        <v>44194.426368182874</v>
      </c>
      <c r="I52" t="s">
        <v>0</v>
      </c>
      <c r="J52">
        <v>0</v>
      </c>
      <c r="K52">
        <v>0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TODAY()+53</f>
        <v>44194.426368182874</v>
      </c>
      <c r="H53" s="10">
        <f>TODAY()+54</f>
        <v>44195.426368182874</v>
      </c>
      <c r="I53" t="s">
        <v>0</v>
      </c>
      <c r="J53">
        <v>0</v>
      </c>
      <c r="K53">
        <v>0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TODAY()+55</f>
        <v>44196.426368182874</v>
      </c>
      <c r="H54" s="8">
        <f>TODAY()+67</f>
        <v>44208.426368182874</v>
      </c>
      <c r="I54" s="7" t="s">
        <v>0</v>
      </c>
      <c r="J54" s="7">
        <v>0</v>
      </c>
      <c r="K54" s="7">
        <v>72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TODAY()+55</f>
        <v>44196.426368182874</v>
      </c>
      <c r="H55" s="10">
        <f>TODAY()+56</f>
        <v>44197.426368182874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TODAY()+56</f>
        <v>44197.426368182874</v>
      </c>
      <c r="H56" s="10">
        <f>TODAY()+57</f>
        <v>44198.426368182874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TODAY()+57</f>
        <v>44198.426368182874</v>
      </c>
      <c r="H57" s="10">
        <f>TODAY()+58</f>
        <v>44199.426368182874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TODAY()+58</f>
        <v>44199.42636819444</v>
      </c>
      <c r="H58" s="10">
        <f>TODAY()+59</f>
        <v>44200.42636819444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TODAY()+59</f>
        <v>44200.42636819444</v>
      </c>
      <c r="H59" s="10">
        <f>TODAY()+60</f>
        <v>44201.42636819444</v>
      </c>
      <c r="I59" t="s">
        <v>0</v>
      </c>
      <c r="J59">
        <v>0</v>
      </c>
      <c r="K59">
        <v>0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TODAY()+60</f>
        <v>44201.42636819444</v>
      </c>
      <c r="H60" s="10">
        <f>TODAY()+61</f>
        <v>44202.42636819444</v>
      </c>
      <c r="I60" t="s">
        <v>0</v>
      </c>
      <c r="J60">
        <v>0</v>
      </c>
      <c r="K60">
        <v>0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TODAY()+61</f>
        <v>44202.42636820602</v>
      </c>
      <c r="H61" s="10">
        <f>TODAY()+62</f>
        <v>44203.42636820602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TODAY()+62</f>
        <v>44203.42636820602</v>
      </c>
      <c r="H62" s="10">
        <f>TODAY()+63</f>
        <v>44204.42636820602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TODAY()+63</f>
        <v>44204.42636820602</v>
      </c>
      <c r="H63" s="10">
        <f>TODAY()+64</f>
        <v>44205.42636820602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TODAY()+64</f>
        <v>44205.42636820602</v>
      </c>
      <c r="H64" s="10">
        <f>TODAY()+65</f>
        <v>44206.42636820602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TODAY()+65</f>
        <v>44206.42636820602</v>
      </c>
      <c r="H65" s="10">
        <f>TODAY()+66</f>
        <v>44207.42636820602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TODAY()+66</f>
        <v>44207.426368217595</v>
      </c>
      <c r="H66" s="10">
        <f>TODAY()+67</f>
        <v>44208.426368217595</v>
      </c>
      <c r="I66" t="s">
        <v>0</v>
      </c>
      <c r="J66">
        <v>0</v>
      </c>
      <c r="K66">
        <v>0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TODAY()+68</f>
        <v>44209.426368217595</v>
      </c>
      <c r="H67" s="8">
        <f>TODAY()+89</f>
        <v>44230.426368217595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TODAY()+68</f>
        <v>44209.426368217595</v>
      </c>
      <c r="H68" s="10">
        <f>TODAY()+69</f>
        <v>44210.426368217595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TODAY()+69</f>
        <v>44210.426368217595</v>
      </c>
      <c r="H69" s="10">
        <f>TODAY()+70</f>
        <v>44211.426368217595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TODAY()+70</f>
        <v>44211.426368217595</v>
      </c>
      <c r="H70" s="10">
        <f>TODAY()+71</f>
        <v>44212.426368217595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TODAY()+71</f>
        <v>44212.426368217595</v>
      </c>
      <c r="H71" s="10">
        <f>TODAY()+72</f>
        <v>44213.426368217595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TODAY()+72</f>
        <v>44213.426368217595</v>
      </c>
      <c r="H72" s="10">
        <f>TODAY()+73</f>
        <v>44214.426368217595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TODAY()+73</f>
        <v>44214.426368217595</v>
      </c>
      <c r="H73" s="10">
        <f>TODAY()+74</f>
        <v>44215.426368217595</v>
      </c>
      <c r="I73" t="s">
        <v>0</v>
      </c>
      <c r="J73">
        <v>0</v>
      </c>
      <c r="K73">
        <v>0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TODAY()+74</f>
        <v>44215.426368217595</v>
      </c>
      <c r="H74" s="10">
        <f>TODAY()+75</f>
        <v>44216.426368217595</v>
      </c>
      <c r="I74" t="s">
        <v>0</v>
      </c>
      <c r="J74">
        <v>0</v>
      </c>
      <c r="K74">
        <v>0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TODAY()+75</f>
        <v>44216.426368229164</v>
      </c>
      <c r="H75" s="10">
        <f>TODAY()+76</f>
        <v>44217.426368229164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TODAY()+76</f>
        <v>44217.426368229164</v>
      </c>
      <c r="H76" s="10">
        <f>TODAY()+77</f>
        <v>44218.426368229164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TODAY()+77</f>
        <v>44218.426368229164</v>
      </c>
      <c r="H77" s="10">
        <f>TODAY()+78</f>
        <v>44219.426368229164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TODAY()+78</f>
        <v>44219.42636824074</v>
      </c>
      <c r="H78" s="10">
        <f>TODAY()+79</f>
        <v>44220.42636824074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TODAY()+79</f>
        <v>44220.42636824074</v>
      </c>
      <c r="H79" s="10">
        <f>TODAY()+80</f>
        <v>44221.42636824074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TODAY()+80</f>
        <v>44221.42636824074</v>
      </c>
      <c r="H80" s="10">
        <f>TODAY()+81</f>
        <v>44222.42636824074</v>
      </c>
      <c r="I80" t="s">
        <v>0</v>
      </c>
      <c r="J80">
        <v>0</v>
      </c>
      <c r="K80">
        <v>0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TODAY()+81</f>
        <v>44222.42636824074</v>
      </c>
      <c r="H81" s="10">
        <f>TODAY()+82</f>
        <v>44223.42636824074</v>
      </c>
      <c r="I81" t="s">
        <v>0</v>
      </c>
      <c r="J81">
        <v>0</v>
      </c>
      <c r="K81">
        <v>0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TODAY()+82</f>
        <v>44223.42636824074</v>
      </c>
      <c r="H82" s="10">
        <f>TODAY()+83</f>
        <v>44224.42636824074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TODAY()+83</f>
        <v>44224.42636824074</v>
      </c>
      <c r="H83" s="10">
        <f>TODAY()+84</f>
        <v>44225.42636824074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TODAY()+84</f>
        <v>44225.42636824074</v>
      </c>
      <c r="H84" s="10">
        <f>TODAY()+85</f>
        <v>44226.42636824074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TODAY()+85</f>
        <v>44226.426368263885</v>
      </c>
      <c r="H85" s="10">
        <f>TODAY()+86</f>
        <v>44227.426368263885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TODAY()+86</f>
        <v>44227.42636827547</v>
      </c>
      <c r="H86" s="10">
        <f>TODAY()+87</f>
        <v>44228.42636827547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TODAY()+87</f>
        <v>44228.42636827547</v>
      </c>
      <c r="H87" s="10">
        <f>TODAY()+88</f>
        <v>44229.42636827547</v>
      </c>
      <c r="I87" t="s">
        <v>0</v>
      </c>
      <c r="J87">
        <v>0</v>
      </c>
      <c r="K87">
        <v>0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TODAY()+88</f>
        <v>44229.42636827547</v>
      </c>
      <c r="H88" s="10">
        <f>TODAY()+89</f>
        <v>44230.42636827547</v>
      </c>
      <c r="I88" t="s">
        <v>0</v>
      </c>
      <c r="J88">
        <v>0</v>
      </c>
      <c r="K88">
        <v>0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TODAY()+90</f>
        <v>44231.42636827547</v>
      </c>
      <c r="H89" s="8">
        <f>TODAY()+97</f>
        <v>44238.42636827547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TODAY()+90</f>
        <v>44231.42636827547</v>
      </c>
      <c r="H90" s="10">
        <f>TODAY()+91</f>
        <v>44232.42636827547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TODAY()+91</f>
        <v>44232.42636827547</v>
      </c>
      <c r="H91" s="10">
        <f>TODAY()+92</f>
        <v>44233.42636828704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TODAY()+92</f>
        <v>44233.42636828704</v>
      </c>
      <c r="H92" s="10">
        <f>TODAY()+93</f>
        <v>44234.42636828704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TODAY()+93</f>
        <v>44234.42636828704</v>
      </c>
      <c r="H93" s="10">
        <f>TODAY()+94</f>
        <v>44235.42636828704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TODAY()+94</f>
        <v>44235.42636828704</v>
      </c>
      <c r="H94" s="10">
        <f>TODAY()+95</f>
        <v>44236.42636828704</v>
      </c>
      <c r="I94" t="s">
        <v>0</v>
      </c>
      <c r="J94">
        <v>0</v>
      </c>
      <c r="K94">
        <v>0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TODAY()+95</f>
        <v>44236.42636828704</v>
      </c>
      <c r="H95" s="10">
        <f>TODAY()+96</f>
        <v>44237.42636828704</v>
      </c>
      <c r="I95" t="s">
        <v>0</v>
      </c>
      <c r="J95">
        <v>0</v>
      </c>
      <c r="K95">
        <v>0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TODAY()+96</f>
        <v>44237.42636828704</v>
      </c>
      <c r="H96" s="10">
        <f>TODAY()+97</f>
        <v>44238.42636828704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TODAY()+98</f>
        <v>44239.42636828704</v>
      </c>
      <c r="H97" s="8">
        <f>TODAY()+104</f>
        <v>44245.42636828704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TODAY()+98</f>
        <v>44239.42636828704</v>
      </c>
      <c r="H98" s="10">
        <f>TODAY()+99</f>
        <v>44240.42636828704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TODAY()+99</f>
        <v>44240.426368298606</v>
      </c>
      <c r="H99" s="10">
        <f>TODAY()+100</f>
        <v>44241.426368298606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TODAY()+100</f>
        <v>44241.426368298606</v>
      </c>
      <c r="H100" s="10">
        <f>TODAY()+101</f>
        <v>44242.426368298606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TODAY()+101</f>
        <v>44242.426368298606</v>
      </c>
      <c r="H101" s="10">
        <f>TODAY()+102</f>
        <v>44243.426368298606</v>
      </c>
      <c r="I101" t="s">
        <v>0</v>
      </c>
      <c r="J101">
        <v>0</v>
      </c>
      <c r="K101">
        <v>0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TODAY()+102</f>
        <v>44243.426368298606</v>
      </c>
      <c r="H102" s="10">
        <f>TODAY()+103</f>
        <v>44244.426368298606</v>
      </c>
      <c r="I102" t="s">
        <v>0</v>
      </c>
      <c r="J102">
        <v>0</v>
      </c>
      <c r="K102">
        <v>0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209</v>
      </c>
      <c r="E103"/>
      <c r="F103" t="s">
        <v>0</v>
      </c>
      <c r="G103" s="10">
        <f>TODAY()+103</f>
        <v>44244.426368298606</v>
      </c>
      <c r="H103" s="10">
        <f>TODAY()+104</f>
        <v>44245.426368298606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210</v>
      </c>
      <c r="C104" s="7" t="s">
        <v>211</v>
      </c>
      <c r="D104" s="7"/>
      <c r="E104" s="7"/>
      <c r="F104" s="7" t="s">
        <v>0</v>
      </c>
      <c r="G104" s="8">
        <f>TODAY()+105</f>
        <v>44246.426368298606</v>
      </c>
      <c r="H104" s="8">
        <f>TODAY()+111</f>
        <v>44252.426368298606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212</v>
      </c>
      <c r="C105" t="s">
        <v>0</v>
      </c>
      <c r="D105" t="s">
        <v>213</v>
      </c>
      <c r="E105"/>
      <c r="F105" t="s">
        <v>0</v>
      </c>
      <c r="G105" s="10">
        <f>TODAY()+105</f>
        <v>44246.426368298606</v>
      </c>
      <c r="H105" s="10">
        <f>TODAY()+106</f>
        <v>44247.426368298606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214</v>
      </c>
      <c r="C106" t="s">
        <v>0</v>
      </c>
      <c r="D106" t="s">
        <v>215</v>
      </c>
      <c r="E106"/>
      <c r="F106" t="s">
        <v>0</v>
      </c>
      <c r="G106" s="10">
        <f>TODAY()+106</f>
        <v>44247.426368298606</v>
      </c>
      <c r="H106" s="10">
        <f>TODAY()+107</f>
        <v>44248.426368298606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216</v>
      </c>
      <c r="C107" t="s">
        <v>0</v>
      </c>
      <c r="D107" t="s">
        <v>217</v>
      </c>
      <c r="E107"/>
      <c r="F107" t="s">
        <v>0</v>
      </c>
      <c r="G107" s="10">
        <f>TODAY()+107</f>
        <v>44248.42636831019</v>
      </c>
      <c r="H107" s="10">
        <f>TODAY()+108</f>
        <v>44249.42636831019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218</v>
      </c>
      <c r="C108" t="s">
        <v>0</v>
      </c>
      <c r="D108" t="s">
        <v>219</v>
      </c>
      <c r="E108"/>
      <c r="F108" t="s">
        <v>0</v>
      </c>
      <c r="G108" s="10">
        <f>TODAY()+108</f>
        <v>44249.42636831019</v>
      </c>
      <c r="H108" s="10">
        <f>TODAY()+109</f>
        <v>44250.42636831019</v>
      </c>
      <c r="I108" t="s">
        <v>0</v>
      </c>
      <c r="J108">
        <v>0</v>
      </c>
      <c r="K108">
        <v>0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220</v>
      </c>
      <c r="C109" t="s">
        <v>0</v>
      </c>
      <c r="D109" t="s">
        <v>221</v>
      </c>
      <c r="E109"/>
      <c r="F109" t="s">
        <v>0</v>
      </c>
      <c r="G109" s="10">
        <f>TODAY()+109</f>
        <v>44250.42636831019</v>
      </c>
      <c r="H109" s="10">
        <f>TODAY()+110</f>
        <v>44251.42636831019</v>
      </c>
      <c r="I109" t="s">
        <v>0</v>
      </c>
      <c r="J109">
        <v>0</v>
      </c>
      <c r="K109">
        <v>0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222</v>
      </c>
      <c r="C110" t="s">
        <v>0</v>
      </c>
      <c r="D110" t="s">
        <v>223</v>
      </c>
      <c r="E110"/>
      <c r="F110" t="s">
        <v>0</v>
      </c>
      <c r="G110" s="10">
        <f>TODAY()+110</f>
        <v>44251.42636831019</v>
      </c>
      <c r="H110" s="10">
        <f>TODAY()+111</f>
        <v>44252.42636831019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224</v>
      </c>
      <c r="C111" s="7" t="s">
        <v>225</v>
      </c>
      <c r="D111" s="7"/>
      <c r="E111" s="7"/>
      <c r="F111" s="7" t="s">
        <v>0</v>
      </c>
      <c r="G111" s="8">
        <f>TODAY()+112</f>
        <v>44253.42636831019</v>
      </c>
      <c r="H111" s="8">
        <f>TODAY()+119</f>
        <v>44260.42636831019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226</v>
      </c>
      <c r="C112" t="s">
        <v>0</v>
      </c>
      <c r="D112" t="s">
        <v>227</v>
      </c>
      <c r="E112"/>
      <c r="F112" t="s">
        <v>0</v>
      </c>
      <c r="G112" s="10">
        <f>TODAY()+112</f>
        <v>44253.42636831019</v>
      </c>
      <c r="H112" s="10">
        <f>TODAY()+113</f>
        <v>44254.42636831019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228</v>
      </c>
      <c r="C113" t="s">
        <v>0</v>
      </c>
      <c r="D113" t="s">
        <v>229</v>
      </c>
      <c r="E113"/>
      <c r="F113" t="s">
        <v>0</v>
      </c>
      <c r="G113" s="10">
        <f>TODAY()+113</f>
        <v>44254.42636831019</v>
      </c>
      <c r="H113" s="10">
        <f>TODAY()+114</f>
        <v>44255.42636831019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230</v>
      </c>
      <c r="C114" t="s">
        <v>0</v>
      </c>
      <c r="D114" t="s">
        <v>231</v>
      </c>
      <c r="E114"/>
      <c r="F114" t="s">
        <v>0</v>
      </c>
      <c r="G114" s="10">
        <f>TODAY()+114</f>
        <v>44255.42636831019</v>
      </c>
      <c r="H114" s="10">
        <f>TODAY()+115</f>
        <v>44256.42636831019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232</v>
      </c>
      <c r="C115" t="s">
        <v>0</v>
      </c>
      <c r="D115" t="s">
        <v>233</v>
      </c>
      <c r="E115"/>
      <c r="F115" t="s">
        <v>0</v>
      </c>
      <c r="G115" s="10">
        <f>TODAY()+115</f>
        <v>44256.42636832176</v>
      </c>
      <c r="H115" s="10">
        <f>TODAY()+116</f>
        <v>44257.42636832176</v>
      </c>
      <c r="I115" t="s">
        <v>0</v>
      </c>
      <c r="J115">
        <v>0</v>
      </c>
      <c r="K115">
        <v>0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234</v>
      </c>
      <c r="C116" t="s">
        <v>0</v>
      </c>
      <c r="D116" t="s">
        <v>235</v>
      </c>
      <c r="E116"/>
      <c r="F116" t="s">
        <v>0</v>
      </c>
      <c r="G116" s="10">
        <f>TODAY()+116</f>
        <v>44257.42636832176</v>
      </c>
      <c r="H116" s="10">
        <f>TODAY()+117</f>
        <v>44258.42636832176</v>
      </c>
      <c r="I116" t="s">
        <v>0</v>
      </c>
      <c r="J116">
        <v>0</v>
      </c>
      <c r="K116">
        <v>0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236</v>
      </c>
      <c r="C117" t="s">
        <v>0</v>
      </c>
      <c r="D117" t="s">
        <v>237</v>
      </c>
      <c r="E117"/>
      <c r="F117" t="s">
        <v>0</v>
      </c>
      <c r="G117" s="10">
        <f>TODAY()+117</f>
        <v>44258.42636832176</v>
      </c>
      <c r="H117" s="10">
        <f>TODAY()+118</f>
        <v>44259.42636832176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238</v>
      </c>
      <c r="C118" t="s">
        <v>0</v>
      </c>
      <c r="D118" t="s">
        <v>239</v>
      </c>
      <c r="E118"/>
      <c r="F118" t="s">
        <v>0</v>
      </c>
      <c r="G118" s="10">
        <f>TODAY()+118</f>
        <v>44259.42636832176</v>
      </c>
      <c r="H118" s="10">
        <f>TODAY()+119</f>
        <v>44260.42636832176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240</v>
      </c>
      <c r="C119" s="7" t="s">
        <v>241</v>
      </c>
      <c r="D119" s="7"/>
      <c r="E119" s="7"/>
      <c r="F119" s="7" t="s">
        <v>0</v>
      </c>
      <c r="G119" s="8">
        <f>TODAY()+120</f>
        <v>44261.42636832176</v>
      </c>
      <c r="H119" s="8">
        <f>TODAY()+131</f>
        <v>44272.42636832176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242</v>
      </c>
      <c r="C120" t="s">
        <v>0</v>
      </c>
      <c r="D120" t="s">
        <v>243</v>
      </c>
      <c r="E120"/>
      <c r="F120" t="s">
        <v>0</v>
      </c>
      <c r="G120" s="10">
        <f>TODAY()+120</f>
        <v>44261.42636832176</v>
      </c>
      <c r="H120" s="10">
        <f>TODAY()+121</f>
        <v>44262.42636832176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244</v>
      </c>
      <c r="C121" t="s">
        <v>0</v>
      </c>
      <c r="D121" t="s">
        <v>245</v>
      </c>
      <c r="E121"/>
      <c r="F121" t="s">
        <v>0</v>
      </c>
      <c r="G121" s="10">
        <f>TODAY()+121</f>
        <v>44262.42636832176</v>
      </c>
      <c r="H121" s="10">
        <f>TODAY()+122</f>
        <v>44263.42636832176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246</v>
      </c>
      <c r="C122" t="s">
        <v>0</v>
      </c>
      <c r="D122" t="s">
        <v>46</v>
      </c>
      <c r="E122"/>
      <c r="F122" t="s">
        <v>0</v>
      </c>
      <c r="G122" s="10">
        <f>TODAY()+122</f>
        <v>44263.42636832176</v>
      </c>
      <c r="H122" s="10">
        <f>TODAY()+123</f>
        <v>44264.42636832176</v>
      </c>
      <c r="I122" t="s">
        <v>0</v>
      </c>
      <c r="J122">
        <v>0</v>
      </c>
      <c r="K122">
        <v>0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247</v>
      </c>
      <c r="C123" t="s">
        <v>0</v>
      </c>
      <c r="D123" t="s">
        <v>248</v>
      </c>
      <c r="E123"/>
      <c r="F123" t="s">
        <v>0</v>
      </c>
      <c r="G123" s="10">
        <f>TODAY()+123</f>
        <v>44264.42636832176</v>
      </c>
      <c r="H123" s="10">
        <f>TODAY()+124</f>
        <v>44265.42636832176</v>
      </c>
      <c r="I123" t="s">
        <v>0</v>
      </c>
      <c r="J123">
        <v>0</v>
      </c>
      <c r="K123">
        <v>0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249</v>
      </c>
      <c r="C124" t="s">
        <v>0</v>
      </c>
      <c r="D124" t="s">
        <v>250</v>
      </c>
      <c r="E124"/>
      <c r="F124" t="s">
        <v>0</v>
      </c>
      <c r="G124" s="10">
        <f>TODAY()+124</f>
        <v>44265.42636832176</v>
      </c>
      <c r="H124" s="10">
        <f>TODAY()+125</f>
        <v>44266.42636832176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251</v>
      </c>
      <c r="C125" t="s">
        <v>0</v>
      </c>
      <c r="D125" t="s">
        <v>252</v>
      </c>
      <c r="E125"/>
      <c r="F125" t="s">
        <v>0</v>
      </c>
      <c r="G125" s="10">
        <f>TODAY()+125</f>
        <v>44266.42636832176</v>
      </c>
      <c r="H125" s="10">
        <f>TODAY()+126</f>
        <v>44267.42636832176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253</v>
      </c>
      <c r="C126" t="s">
        <v>0</v>
      </c>
      <c r="D126" t="s">
        <v>254</v>
      </c>
      <c r="E126"/>
      <c r="F126" t="s">
        <v>0</v>
      </c>
      <c r="G126" s="10">
        <f>TODAY()+126</f>
        <v>44267.42636832176</v>
      </c>
      <c r="H126" s="10">
        <f>TODAY()+127</f>
        <v>44268.426368333334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255</v>
      </c>
      <c r="C127" t="s">
        <v>0</v>
      </c>
      <c r="D127" t="s">
        <v>256</v>
      </c>
      <c r="E127"/>
      <c r="F127" t="s">
        <v>0</v>
      </c>
      <c r="G127" s="10">
        <f>TODAY()+127</f>
        <v>44268.426368333334</v>
      </c>
      <c r="H127" s="10">
        <f>TODAY()+128</f>
        <v>44269.426368333334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257</v>
      </c>
      <c r="C128" t="s">
        <v>0</v>
      </c>
      <c r="D128" t="s">
        <v>258</v>
      </c>
      <c r="E128"/>
      <c r="F128" t="s">
        <v>0</v>
      </c>
      <c r="G128" s="10">
        <f>TODAY()+128</f>
        <v>44269.426368333334</v>
      </c>
      <c r="H128" s="10">
        <f>TODAY()+129</f>
        <v>44270.426368333334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259</v>
      </c>
      <c r="C129" t="s">
        <v>0</v>
      </c>
      <c r="D129" t="s">
        <v>260</v>
      </c>
      <c r="E129"/>
      <c r="F129" t="s">
        <v>0</v>
      </c>
      <c r="G129" s="10">
        <f>TODAY()+129</f>
        <v>44270.426368333334</v>
      </c>
      <c r="H129" s="10">
        <f>TODAY()+130</f>
        <v>44271.426368333334</v>
      </c>
      <c r="I129" t="s">
        <v>0</v>
      </c>
      <c r="J129">
        <v>0</v>
      </c>
      <c r="K129">
        <v>0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261</v>
      </c>
      <c r="C130" t="s">
        <v>0</v>
      </c>
      <c r="D130" t="s">
        <v>262</v>
      </c>
      <c r="E130"/>
      <c r="F130" t="s">
        <v>0</v>
      </c>
      <c r="G130" s="10">
        <f>TODAY()+130</f>
        <v>44271.426368333334</v>
      </c>
      <c r="H130" s="10">
        <f>TODAY()+131</f>
        <v>44272.426368333334</v>
      </c>
      <c r="I130" t="s">
        <v>0</v>
      </c>
      <c r="J130">
        <v>0</v>
      </c>
      <c r="K130">
        <v>0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263</v>
      </c>
      <c r="C131" s="7" t="s">
        <v>264</v>
      </c>
      <c r="D131" s="7"/>
      <c r="E131" s="7"/>
      <c r="F131" s="7" t="s">
        <v>0</v>
      </c>
      <c r="G131" s="8">
        <f>TODAY()+132</f>
        <v>44273.426368333334</v>
      </c>
      <c r="H131" s="8">
        <f>TODAY()+138</f>
        <v>44279.426368333334</v>
      </c>
      <c r="I131" s="7" t="s">
        <v>0</v>
      </c>
      <c r="J131" s="7">
        <v>0</v>
      </c>
      <c r="K131" s="7">
        <v>32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265</v>
      </c>
      <c r="C132" t="s">
        <v>0</v>
      </c>
      <c r="D132" t="s">
        <v>266</v>
      </c>
      <c r="E132"/>
      <c r="F132" t="s">
        <v>0</v>
      </c>
      <c r="G132" s="10">
        <f>TODAY()+132</f>
        <v>44273.426368333334</v>
      </c>
      <c r="H132" s="10">
        <f>TODAY()+133</f>
        <v>44274.426368333334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267</v>
      </c>
      <c r="C133" t="s">
        <v>0</v>
      </c>
      <c r="D133" t="s">
        <v>268</v>
      </c>
      <c r="E133"/>
      <c r="F133" t="s">
        <v>0</v>
      </c>
      <c r="G133" s="10">
        <f>TODAY()+133</f>
        <v>44274.426368333334</v>
      </c>
      <c r="H133" s="10">
        <f>TODAY()+134</f>
        <v>44275.426368333334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269</v>
      </c>
      <c r="C134" t="s">
        <v>0</v>
      </c>
      <c r="D134" t="s">
        <v>270</v>
      </c>
      <c r="E134"/>
      <c r="F134" t="s">
        <v>0</v>
      </c>
      <c r="G134" s="10">
        <f>TODAY()+134</f>
        <v>44275.426368333334</v>
      </c>
      <c r="H134" s="10">
        <f>TODAY()+135</f>
        <v>44276.426368333334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271</v>
      </c>
      <c r="C135" t="s">
        <v>0</v>
      </c>
      <c r="D135" t="s">
        <v>272</v>
      </c>
      <c r="E135"/>
      <c r="F135" t="s">
        <v>0</v>
      </c>
      <c r="G135" s="10">
        <f>TODAY()+135</f>
        <v>44276.426368333334</v>
      </c>
      <c r="H135" s="10">
        <f>TODAY()+136</f>
        <v>44277.426368333334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273</v>
      </c>
      <c r="C136" t="s">
        <v>0</v>
      </c>
      <c r="D136" t="s">
        <v>274</v>
      </c>
      <c r="E136"/>
      <c r="F136" t="s">
        <v>0</v>
      </c>
      <c r="G136" s="10">
        <f>TODAY()+136</f>
        <v>44277.426368333334</v>
      </c>
      <c r="H136" s="10">
        <f>TODAY()+137</f>
        <v>44278.426368333334</v>
      </c>
      <c r="I136" t="s">
        <v>0</v>
      </c>
      <c r="J136">
        <v>0</v>
      </c>
      <c r="K136">
        <v>0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275</v>
      </c>
      <c r="C137" t="s">
        <v>0</v>
      </c>
      <c r="D137" t="s">
        <v>276</v>
      </c>
      <c r="E137"/>
      <c r="F137" t="s">
        <v>0</v>
      </c>
      <c r="G137" s="10">
        <f>TODAY()+137</f>
        <v>44278.426368333334</v>
      </c>
      <c r="H137" s="10">
        <f>TODAY()+138</f>
        <v>44279.426368333334</v>
      </c>
      <c r="I137" t="s">
        <v>0</v>
      </c>
      <c r="J137">
        <v>0</v>
      </c>
      <c r="K137">
        <v>0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277</v>
      </c>
      <c r="C138" s="7" t="s">
        <v>278</v>
      </c>
      <c r="D138" s="7"/>
      <c r="E138" s="7"/>
      <c r="F138" s="7" t="s">
        <v>0</v>
      </c>
      <c r="G138" s="8">
        <f>TODAY()+139</f>
        <v>44280.42636834491</v>
      </c>
      <c r="H138" s="8">
        <f>TODAY()+147</f>
        <v>44288.42636834491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279</v>
      </c>
      <c r="C139" t="s">
        <v>0</v>
      </c>
      <c r="D139" t="s">
        <v>280</v>
      </c>
      <c r="E139"/>
      <c r="F139" t="s">
        <v>0</v>
      </c>
      <c r="G139" s="10">
        <f>TODAY()+139</f>
        <v>44280.42636834491</v>
      </c>
      <c r="H139" s="10">
        <f>TODAY()+140</f>
        <v>44281.42636834491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281</v>
      </c>
      <c r="C140" t="s">
        <v>0</v>
      </c>
      <c r="D140" t="s">
        <v>282</v>
      </c>
      <c r="E140"/>
      <c r="F140" t="s">
        <v>0</v>
      </c>
      <c r="G140" s="10">
        <f>TODAY()+140</f>
        <v>44281.42636834491</v>
      </c>
      <c r="H140" s="10">
        <f>TODAY()+141</f>
        <v>44282.42636834491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283</v>
      </c>
      <c r="C141" t="s">
        <v>0</v>
      </c>
      <c r="D141" t="s">
        <v>284</v>
      </c>
      <c r="E141"/>
      <c r="F141" t="s">
        <v>0</v>
      </c>
      <c r="G141" s="10">
        <f>TODAY()+141</f>
        <v>44282.42636834491</v>
      </c>
      <c r="H141" s="10">
        <f>TODAY()+142</f>
        <v>44283.42636834491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285</v>
      </c>
      <c r="C142" t="s">
        <v>0</v>
      </c>
      <c r="D142" t="s">
        <v>286</v>
      </c>
      <c r="E142"/>
      <c r="F142" t="s">
        <v>0</v>
      </c>
      <c r="G142" s="10">
        <f>TODAY()+142</f>
        <v>44283.42636834491</v>
      </c>
      <c r="H142" s="10">
        <f>TODAY()+143</f>
        <v>44284.42636834491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287</v>
      </c>
      <c r="C143" t="s">
        <v>0</v>
      </c>
      <c r="D143" t="s">
        <v>288</v>
      </c>
      <c r="E143"/>
      <c r="F143" t="s">
        <v>0</v>
      </c>
      <c r="G143" s="10">
        <f>TODAY()+143</f>
        <v>44284.42636834491</v>
      </c>
      <c r="H143" s="10">
        <f>TODAY()+144</f>
        <v>44285.42636834491</v>
      </c>
      <c r="I143" t="s">
        <v>0</v>
      </c>
      <c r="J143">
        <v>0</v>
      </c>
      <c r="K143">
        <v>0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289</v>
      </c>
      <c r="C144" t="s">
        <v>0</v>
      </c>
      <c r="D144" t="s">
        <v>290</v>
      </c>
      <c r="E144"/>
      <c r="F144" t="s">
        <v>0</v>
      </c>
      <c r="G144" s="10">
        <f>TODAY()+144</f>
        <v>44285.42636834491</v>
      </c>
      <c r="H144" s="10">
        <f>TODAY()+145</f>
        <v>44286.42636834491</v>
      </c>
      <c r="I144" t="s">
        <v>0</v>
      </c>
      <c r="J144">
        <v>0</v>
      </c>
      <c r="K144">
        <v>0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291</v>
      </c>
      <c r="C145" t="s">
        <v>0</v>
      </c>
      <c r="D145" t="s">
        <v>292</v>
      </c>
      <c r="E145"/>
      <c r="F145" t="s">
        <v>0</v>
      </c>
      <c r="G145" s="10">
        <f>TODAY()+145</f>
        <v>44286.42636834491</v>
      </c>
      <c r="H145" s="10">
        <f>TODAY()+146</f>
        <v>44287.42636834491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293</v>
      </c>
      <c r="C146" t="s">
        <v>0</v>
      </c>
      <c r="D146" t="s">
        <v>292</v>
      </c>
      <c r="E146"/>
      <c r="F146" t="s">
        <v>0</v>
      </c>
      <c r="G146" s="10">
        <f>TODAY()+146</f>
        <v>44287.42636834491</v>
      </c>
      <c r="H146" s="10">
        <f>TODAY()+147</f>
        <v>44288.42636834491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294</v>
      </c>
      <c r="C147" s="7" t="s">
        <v>295</v>
      </c>
      <c r="D147" s="7"/>
      <c r="E147" s="7"/>
      <c r="F147" s="7" t="s">
        <v>0</v>
      </c>
      <c r="G147" s="8">
        <f>TODAY()+149</f>
        <v>44290.42636834491</v>
      </c>
      <c r="H147" s="8">
        <f>TODAY()+324</f>
        <v>44465.42636834491</v>
      </c>
      <c r="I147" s="7" t="s">
        <v>0</v>
      </c>
      <c r="J147" s="7">
        <v>0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296</v>
      </c>
      <c r="C148" s="7" t="s">
        <v>0</v>
      </c>
      <c r="D148" s="7" t="s">
        <v>143</v>
      </c>
      <c r="E148" s="7"/>
      <c r="F148" s="7" t="s">
        <v>0</v>
      </c>
      <c r="G148" s="8">
        <f>TODAY()+149</f>
        <v>44290.42636834491</v>
      </c>
      <c r="H148" s="8">
        <f>TODAY()+164</f>
        <v>44305.42636834491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297</v>
      </c>
      <c r="C149" t="s">
        <v>0</v>
      </c>
      <c r="D149" t="s">
        <v>0</v>
      </c>
      <c r="E149" t="s">
        <v>298</v>
      </c>
      <c r="F149" t="s">
        <v>0</v>
      </c>
      <c r="G149" s="10">
        <f>TODAY()+149</f>
        <v>44290.42636834491</v>
      </c>
      <c r="H149" s="10">
        <f>TODAY()+150</f>
        <v>44291.42636834491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299</v>
      </c>
      <c r="C150" t="s">
        <v>0</v>
      </c>
      <c r="D150" t="s">
        <v>0</v>
      </c>
      <c r="E150" t="s">
        <v>300</v>
      </c>
      <c r="F150" t="s">
        <v>0</v>
      </c>
      <c r="G150" s="10">
        <f>TODAY()+150</f>
        <v>44291.42636834491</v>
      </c>
      <c r="H150" s="10">
        <f>TODAY()+151</f>
        <v>44292.42636834491</v>
      </c>
      <c r="I150" t="s">
        <v>0</v>
      </c>
      <c r="J150">
        <v>0</v>
      </c>
      <c r="K150">
        <v>0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301</v>
      </c>
      <c r="C151" t="s">
        <v>0</v>
      </c>
      <c r="D151" t="s">
        <v>0</v>
      </c>
      <c r="E151" t="s">
        <v>302</v>
      </c>
      <c r="F151" t="s">
        <v>0</v>
      </c>
      <c r="G151" s="10">
        <f>TODAY()+151</f>
        <v>44292.42636835648</v>
      </c>
      <c r="H151" s="10">
        <f>TODAY()+152</f>
        <v>44293.42636835648</v>
      </c>
      <c r="I151" t="s">
        <v>0</v>
      </c>
      <c r="J151">
        <v>0</v>
      </c>
      <c r="K151">
        <v>0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303</v>
      </c>
      <c r="C152" t="s">
        <v>0</v>
      </c>
      <c r="D152" t="s">
        <v>0</v>
      </c>
      <c r="E152" t="s">
        <v>304</v>
      </c>
      <c r="F152" t="s">
        <v>0</v>
      </c>
      <c r="G152" s="10">
        <f>TODAY()+152</f>
        <v>44293.42636835648</v>
      </c>
      <c r="H152" s="10">
        <f>TODAY()+153</f>
        <v>44294.42636835648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305</v>
      </c>
      <c r="C153" t="s">
        <v>0</v>
      </c>
      <c r="D153" t="s">
        <v>0</v>
      </c>
      <c r="E153" t="s">
        <v>306</v>
      </c>
      <c r="F153" t="s">
        <v>0</v>
      </c>
      <c r="G153" s="10">
        <f>TODAY()+153</f>
        <v>44294.42636835648</v>
      </c>
      <c r="H153" s="10">
        <f>TODAY()+154</f>
        <v>44295.42636835648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307</v>
      </c>
      <c r="C154" t="s">
        <v>0</v>
      </c>
      <c r="D154" t="s">
        <v>0</v>
      </c>
      <c r="E154" t="s">
        <v>308</v>
      </c>
      <c r="F154" t="s">
        <v>0</v>
      </c>
      <c r="G154" s="10">
        <f>TODAY()+154</f>
        <v>44295.42636835648</v>
      </c>
      <c r="H154" s="10">
        <f>TODAY()+155</f>
        <v>44296.42636835648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309</v>
      </c>
      <c r="C155" t="s">
        <v>0</v>
      </c>
      <c r="D155" t="s">
        <v>0</v>
      </c>
      <c r="E155" t="s">
        <v>310</v>
      </c>
      <c r="F155" t="s">
        <v>0</v>
      </c>
      <c r="G155" s="10">
        <f>TODAY()+155</f>
        <v>44296.42636835648</v>
      </c>
      <c r="H155" s="10">
        <f>TODAY()+156</f>
        <v>44297.42636835648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311</v>
      </c>
      <c r="C156" t="s">
        <v>0</v>
      </c>
      <c r="D156" t="s">
        <v>0</v>
      </c>
      <c r="E156" t="s">
        <v>312</v>
      </c>
      <c r="F156" t="s">
        <v>0</v>
      </c>
      <c r="G156" s="10">
        <f>TODAY()+156</f>
        <v>44297.42636835648</v>
      </c>
      <c r="H156" s="10">
        <f>TODAY()+157</f>
        <v>44298.42636835648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313</v>
      </c>
      <c r="C157" t="s">
        <v>0</v>
      </c>
      <c r="D157" t="s">
        <v>0</v>
      </c>
      <c r="E157" t="s">
        <v>314</v>
      </c>
      <c r="F157" t="s">
        <v>0</v>
      </c>
      <c r="G157" s="10">
        <f>TODAY()+157</f>
        <v>44298.42636835648</v>
      </c>
      <c r="H157" s="10">
        <f>TODAY()+158</f>
        <v>44299.42636835648</v>
      </c>
      <c r="I157" t="s">
        <v>0</v>
      </c>
      <c r="J157">
        <v>0</v>
      </c>
      <c r="K157">
        <v>0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315</v>
      </c>
      <c r="C158" t="s">
        <v>0</v>
      </c>
      <c r="D158" t="s">
        <v>0</v>
      </c>
      <c r="E158" t="s">
        <v>316</v>
      </c>
      <c r="F158" t="s">
        <v>0</v>
      </c>
      <c r="G158" s="10">
        <f>TODAY()+158</f>
        <v>44299.42636835648</v>
      </c>
      <c r="H158" s="10">
        <f>TODAY()+159</f>
        <v>44300.42636835648</v>
      </c>
      <c r="I158" t="s">
        <v>0</v>
      </c>
      <c r="J158">
        <v>0</v>
      </c>
      <c r="K158">
        <v>0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317</v>
      </c>
      <c r="C159" t="s">
        <v>0</v>
      </c>
      <c r="D159" t="s">
        <v>0</v>
      </c>
      <c r="E159" t="s">
        <v>318</v>
      </c>
      <c r="F159" t="s">
        <v>0</v>
      </c>
      <c r="G159" s="10">
        <f>TODAY()+159</f>
        <v>44300.42636835648</v>
      </c>
      <c r="H159" s="10">
        <f>TODAY()+160</f>
        <v>44301.42636835648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319</v>
      </c>
      <c r="C160" t="s">
        <v>0</v>
      </c>
      <c r="D160" t="s">
        <v>0</v>
      </c>
      <c r="E160" t="s">
        <v>320</v>
      </c>
      <c r="F160" t="s">
        <v>0</v>
      </c>
      <c r="G160" s="10">
        <f>TODAY()+160</f>
        <v>44301.42636835648</v>
      </c>
      <c r="H160" s="10">
        <f>TODAY()+161</f>
        <v>44302.42636835648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321</v>
      </c>
      <c r="C161" t="s">
        <v>0</v>
      </c>
      <c r="D161" t="s">
        <v>0</v>
      </c>
      <c r="E161" t="s">
        <v>322</v>
      </c>
      <c r="F161" t="s">
        <v>0</v>
      </c>
      <c r="G161" s="10">
        <f>TODAY()+161</f>
        <v>44302.426368368055</v>
      </c>
      <c r="H161" s="10">
        <f>TODAY()+162</f>
        <v>44303.426368368055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323</v>
      </c>
      <c r="C162" t="s">
        <v>0</v>
      </c>
      <c r="D162" t="s">
        <v>0</v>
      </c>
      <c r="E162" t="s">
        <v>324</v>
      </c>
      <c r="F162" t="s">
        <v>0</v>
      </c>
      <c r="G162" s="10">
        <f>TODAY()+162</f>
        <v>44303.426368368055</v>
      </c>
      <c r="H162" s="10">
        <f>TODAY()+163</f>
        <v>44304.426368368055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325</v>
      </c>
      <c r="C163" t="s">
        <v>0</v>
      </c>
      <c r="D163" t="s">
        <v>0</v>
      </c>
      <c r="E163" t="s">
        <v>326</v>
      </c>
      <c r="F163" t="s">
        <v>0</v>
      </c>
      <c r="G163" s="10">
        <f>TODAY()+163</f>
        <v>44304.426368368055</v>
      </c>
      <c r="H163" s="10">
        <f>TODAY()+164</f>
        <v>44305.426368368055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327</v>
      </c>
      <c r="C164" s="7" t="s">
        <v>0</v>
      </c>
      <c r="D164" s="7" t="s">
        <v>328</v>
      </c>
      <c r="E164" s="7"/>
      <c r="F164" s="7" t="s">
        <v>0</v>
      </c>
      <c r="G164" s="8">
        <f>TODAY()+165</f>
        <v>44306.426368368055</v>
      </c>
      <c r="H164" s="8">
        <f>TODAY()+180</f>
        <v>44321.426368368055</v>
      </c>
      <c r="I164" s="7" t="s">
        <v>0</v>
      </c>
      <c r="J164" s="7">
        <v>0</v>
      </c>
      <c r="K164" s="7">
        <v>80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329</v>
      </c>
      <c r="C165" t="s">
        <v>0</v>
      </c>
      <c r="D165" t="s">
        <v>0</v>
      </c>
      <c r="E165" t="s">
        <v>330</v>
      </c>
      <c r="F165" t="s">
        <v>0</v>
      </c>
      <c r="G165" s="10">
        <f>TODAY()+165</f>
        <v>44306.426368368055</v>
      </c>
      <c r="H165" s="10">
        <f>TODAY()+166</f>
        <v>44307.426368368055</v>
      </c>
      <c r="I165" t="s">
        <v>0</v>
      </c>
      <c r="J165">
        <v>0</v>
      </c>
      <c r="K165">
        <v>0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331</v>
      </c>
      <c r="C166" t="s">
        <v>0</v>
      </c>
      <c r="D166" t="s">
        <v>0</v>
      </c>
      <c r="E166" t="s">
        <v>332</v>
      </c>
      <c r="F166" t="s">
        <v>0</v>
      </c>
      <c r="G166" s="10">
        <f>TODAY()+166</f>
        <v>44307.426368368055</v>
      </c>
      <c r="H166" s="10">
        <f>TODAY()+167</f>
        <v>44308.426368368055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333</v>
      </c>
      <c r="C167" t="s">
        <v>0</v>
      </c>
      <c r="D167" t="s">
        <v>0</v>
      </c>
      <c r="E167" t="s">
        <v>334</v>
      </c>
      <c r="F167" t="s">
        <v>0</v>
      </c>
      <c r="G167" s="10">
        <f>TODAY()+167</f>
        <v>44308.426368368055</v>
      </c>
      <c r="H167" s="10">
        <f>TODAY()+168</f>
        <v>44309.426368368055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335</v>
      </c>
      <c r="C168" t="s">
        <v>0</v>
      </c>
      <c r="D168" t="s">
        <v>0</v>
      </c>
      <c r="E168" t="s">
        <v>336</v>
      </c>
      <c r="F168" t="s">
        <v>0</v>
      </c>
      <c r="G168" s="10">
        <f>TODAY()+168</f>
        <v>44309.426368368055</v>
      </c>
      <c r="H168" s="10">
        <f>TODAY()+169</f>
        <v>44310.426368368055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337</v>
      </c>
      <c r="C169" t="s">
        <v>0</v>
      </c>
      <c r="D169" t="s">
        <v>0</v>
      </c>
      <c r="E169" t="s">
        <v>338</v>
      </c>
      <c r="F169" t="s">
        <v>0</v>
      </c>
      <c r="G169" s="10">
        <f>TODAY()+169</f>
        <v>44310.426368368055</v>
      </c>
      <c r="H169" s="10">
        <f>TODAY()+170</f>
        <v>44311.426368368055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339</v>
      </c>
      <c r="C170" t="s">
        <v>0</v>
      </c>
      <c r="D170" t="s">
        <v>0</v>
      </c>
      <c r="E170" t="s">
        <v>340</v>
      </c>
      <c r="F170" t="s">
        <v>0</v>
      </c>
      <c r="G170" s="10">
        <f>TODAY()+170</f>
        <v>44311.426368368055</v>
      </c>
      <c r="H170" s="10">
        <f>TODAY()+171</f>
        <v>44312.426368368055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341</v>
      </c>
      <c r="C171" t="s">
        <v>0</v>
      </c>
      <c r="D171" t="s">
        <v>0</v>
      </c>
      <c r="E171" t="s">
        <v>342</v>
      </c>
      <c r="F171" t="s">
        <v>0</v>
      </c>
      <c r="G171" s="10">
        <f>TODAY()+171</f>
        <v>44312.426368368055</v>
      </c>
      <c r="H171" s="10">
        <f>TODAY()+172</f>
        <v>44313.426368368055</v>
      </c>
      <c r="I171" t="s">
        <v>0</v>
      </c>
      <c r="J171">
        <v>0</v>
      </c>
      <c r="K171">
        <v>0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343</v>
      </c>
      <c r="C172" t="s">
        <v>0</v>
      </c>
      <c r="D172" t="s">
        <v>0</v>
      </c>
      <c r="E172" t="s">
        <v>344</v>
      </c>
      <c r="F172" t="s">
        <v>0</v>
      </c>
      <c r="G172" s="10">
        <f>TODAY()+172</f>
        <v>44313.426368368055</v>
      </c>
      <c r="H172" s="10">
        <f>TODAY()+173</f>
        <v>44314.426368368055</v>
      </c>
      <c r="I172" t="s">
        <v>0</v>
      </c>
      <c r="J172">
        <v>0</v>
      </c>
      <c r="K172">
        <v>0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345</v>
      </c>
      <c r="C173" t="s">
        <v>0</v>
      </c>
      <c r="D173" t="s">
        <v>0</v>
      </c>
      <c r="E173" t="s">
        <v>346</v>
      </c>
      <c r="F173" t="s">
        <v>0</v>
      </c>
      <c r="G173" s="10">
        <f>TODAY()+173</f>
        <v>44314.426368368055</v>
      </c>
      <c r="H173" s="10">
        <f>TODAY()+174</f>
        <v>44315.42636837963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347</v>
      </c>
      <c r="C174" t="s">
        <v>0</v>
      </c>
      <c r="D174" t="s">
        <v>0</v>
      </c>
      <c r="E174" t="s">
        <v>348</v>
      </c>
      <c r="F174" t="s">
        <v>0</v>
      </c>
      <c r="G174" s="10">
        <f>TODAY()+174</f>
        <v>44315.42636837963</v>
      </c>
      <c r="H174" s="10">
        <f>TODAY()+175</f>
        <v>44316.42636837963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349</v>
      </c>
      <c r="C175" t="s">
        <v>0</v>
      </c>
      <c r="D175" t="s">
        <v>0</v>
      </c>
      <c r="E175" t="s">
        <v>350</v>
      </c>
      <c r="F175" t="s">
        <v>0</v>
      </c>
      <c r="G175" s="10">
        <f>TODAY()+175</f>
        <v>44316.42636837963</v>
      </c>
      <c r="H175" s="10">
        <f>TODAY()+176</f>
        <v>44317.42636837963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351</v>
      </c>
      <c r="C176" t="s">
        <v>0</v>
      </c>
      <c r="D176" t="s">
        <v>0</v>
      </c>
      <c r="E176" t="s">
        <v>352</v>
      </c>
      <c r="F176" t="s">
        <v>0</v>
      </c>
      <c r="G176" s="10">
        <f>TODAY()+176</f>
        <v>44317.42636837963</v>
      </c>
      <c r="H176" s="10">
        <f>TODAY()+177</f>
        <v>44318.42636837963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353</v>
      </c>
      <c r="C177" t="s">
        <v>0</v>
      </c>
      <c r="D177" t="s">
        <v>0</v>
      </c>
      <c r="E177" t="s">
        <v>354</v>
      </c>
      <c r="F177" t="s">
        <v>0</v>
      </c>
      <c r="G177" s="10">
        <f>TODAY()+177</f>
        <v>44318.42636837963</v>
      </c>
      <c r="H177" s="10">
        <f>TODAY()+178</f>
        <v>44319.42636837963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355</v>
      </c>
      <c r="C178" t="s">
        <v>0</v>
      </c>
      <c r="D178" t="s">
        <v>0</v>
      </c>
      <c r="E178" t="s">
        <v>356</v>
      </c>
      <c r="F178" t="s">
        <v>0</v>
      </c>
      <c r="G178" s="10">
        <f>TODAY()+178</f>
        <v>44319.42636837963</v>
      </c>
      <c r="H178" s="10">
        <f>TODAY()+179</f>
        <v>44320.42636837963</v>
      </c>
      <c r="I178" t="s">
        <v>0</v>
      </c>
      <c r="J178">
        <v>0</v>
      </c>
      <c r="K178">
        <v>0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357</v>
      </c>
      <c r="C179" t="s">
        <v>0</v>
      </c>
      <c r="D179" t="s">
        <v>0</v>
      </c>
      <c r="E179" t="s">
        <v>358</v>
      </c>
      <c r="F179" t="s">
        <v>0</v>
      </c>
      <c r="G179" s="10">
        <f>TODAY()+179</f>
        <v>44320.42636837963</v>
      </c>
      <c r="H179" s="10">
        <f>TODAY()+180</f>
        <v>44321.42636837963</v>
      </c>
      <c r="I179" t="s">
        <v>0</v>
      </c>
      <c r="J179">
        <v>0</v>
      </c>
      <c r="K179">
        <v>0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359</v>
      </c>
      <c r="C180" s="7" t="s">
        <v>0</v>
      </c>
      <c r="D180" s="7" t="s">
        <v>360</v>
      </c>
      <c r="E180" s="7"/>
      <c r="F180" s="7" t="s">
        <v>0</v>
      </c>
      <c r="G180" s="8">
        <f>TODAY()+181</f>
        <v>44322.4263683912</v>
      </c>
      <c r="H180" s="8">
        <f>TODAY()+196</f>
        <v>44337.4263683912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361</v>
      </c>
      <c r="C181" t="s">
        <v>0</v>
      </c>
      <c r="D181" t="s">
        <v>0</v>
      </c>
      <c r="E181" t="s">
        <v>330</v>
      </c>
      <c r="F181" t="s">
        <v>0</v>
      </c>
      <c r="G181" s="10">
        <f>TODAY()+181</f>
        <v>44322.4263683912</v>
      </c>
      <c r="H181" s="10">
        <f>TODAY()+182</f>
        <v>44323.4263683912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362</v>
      </c>
      <c r="C182" t="s">
        <v>0</v>
      </c>
      <c r="D182" t="s">
        <v>0</v>
      </c>
      <c r="E182" t="s">
        <v>332</v>
      </c>
      <c r="F182" t="s">
        <v>0</v>
      </c>
      <c r="G182" s="10">
        <f>TODAY()+182</f>
        <v>44323.4263683912</v>
      </c>
      <c r="H182" s="10">
        <f>TODAY()+183</f>
        <v>44324.4263683912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363</v>
      </c>
      <c r="C183" t="s">
        <v>0</v>
      </c>
      <c r="D183" t="s">
        <v>0</v>
      </c>
      <c r="E183" t="s">
        <v>334</v>
      </c>
      <c r="F183" t="s">
        <v>0</v>
      </c>
      <c r="G183" s="10">
        <f>TODAY()+183</f>
        <v>44324.4263683912</v>
      </c>
      <c r="H183" s="10">
        <f>TODAY()+184</f>
        <v>44325.4263683912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364</v>
      </c>
      <c r="C184" t="s">
        <v>0</v>
      </c>
      <c r="D184" t="s">
        <v>0</v>
      </c>
      <c r="E184" t="s">
        <v>336</v>
      </c>
      <c r="F184" t="s">
        <v>0</v>
      </c>
      <c r="G184" s="10">
        <f>TODAY()+184</f>
        <v>44325.4263683912</v>
      </c>
      <c r="H184" s="10">
        <f>TODAY()+185</f>
        <v>44326.4263683912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365</v>
      </c>
      <c r="C185" t="s">
        <v>0</v>
      </c>
      <c r="D185" t="s">
        <v>0</v>
      </c>
      <c r="E185" t="s">
        <v>338</v>
      </c>
      <c r="F185" t="s">
        <v>0</v>
      </c>
      <c r="G185" s="10">
        <f>TODAY()+185</f>
        <v>44326.4263683912</v>
      </c>
      <c r="H185" s="10">
        <f>TODAY()+186</f>
        <v>44327.4263683912</v>
      </c>
      <c r="I185" t="s">
        <v>0</v>
      </c>
      <c r="J185">
        <v>0</v>
      </c>
      <c r="K185">
        <v>0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366</v>
      </c>
      <c r="C186" t="s">
        <v>0</v>
      </c>
      <c r="D186" t="s">
        <v>0</v>
      </c>
      <c r="E186" t="s">
        <v>340</v>
      </c>
      <c r="F186" t="s">
        <v>0</v>
      </c>
      <c r="G186" s="10">
        <f>TODAY()+186</f>
        <v>44327.4263683912</v>
      </c>
      <c r="H186" s="10">
        <f>TODAY()+187</f>
        <v>44328.4263683912</v>
      </c>
      <c r="I186" t="s">
        <v>0</v>
      </c>
      <c r="J186">
        <v>0</v>
      </c>
      <c r="K186">
        <v>0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367</v>
      </c>
      <c r="C187" t="s">
        <v>0</v>
      </c>
      <c r="D187" t="s">
        <v>0</v>
      </c>
      <c r="E187" t="s">
        <v>342</v>
      </c>
      <c r="F187" t="s">
        <v>0</v>
      </c>
      <c r="G187" s="10">
        <f>TODAY()+187</f>
        <v>44328.4263683912</v>
      </c>
      <c r="H187" s="10">
        <f>TODAY()+188</f>
        <v>44329.4263683912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368</v>
      </c>
      <c r="C188" t="s">
        <v>0</v>
      </c>
      <c r="D188" t="s">
        <v>0</v>
      </c>
      <c r="E188" t="s">
        <v>344</v>
      </c>
      <c r="F188" t="s">
        <v>0</v>
      </c>
      <c r="G188" s="10">
        <f>TODAY()+188</f>
        <v>44329.42636840278</v>
      </c>
      <c r="H188" s="10">
        <f>TODAY()+189</f>
        <v>44330.42636840278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369</v>
      </c>
      <c r="C189" t="s">
        <v>0</v>
      </c>
      <c r="D189" t="s">
        <v>0</v>
      </c>
      <c r="E189" t="s">
        <v>346</v>
      </c>
      <c r="F189" t="s">
        <v>0</v>
      </c>
      <c r="G189" s="10">
        <f>TODAY()+189</f>
        <v>44330.42636840278</v>
      </c>
      <c r="H189" s="10">
        <f>TODAY()+190</f>
        <v>44331.42636840278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370</v>
      </c>
      <c r="C190" t="s">
        <v>0</v>
      </c>
      <c r="D190" t="s">
        <v>0</v>
      </c>
      <c r="E190" t="s">
        <v>348</v>
      </c>
      <c r="F190" t="s">
        <v>0</v>
      </c>
      <c r="G190" s="10">
        <f>TODAY()+190</f>
        <v>44331.42636840278</v>
      </c>
      <c r="H190" s="10">
        <f>TODAY()+191</f>
        <v>44332.42636840278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371</v>
      </c>
      <c r="C191" t="s">
        <v>0</v>
      </c>
      <c r="D191" t="s">
        <v>0</v>
      </c>
      <c r="E191" t="s">
        <v>350</v>
      </c>
      <c r="F191" t="s">
        <v>0</v>
      </c>
      <c r="G191" s="10">
        <f>TODAY()+191</f>
        <v>44332.42636840278</v>
      </c>
      <c r="H191" s="10">
        <f>TODAY()+192</f>
        <v>44333.42636840278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372</v>
      </c>
      <c r="C192" t="s">
        <v>0</v>
      </c>
      <c r="D192" t="s">
        <v>0</v>
      </c>
      <c r="E192" t="s">
        <v>352</v>
      </c>
      <c r="F192" t="s">
        <v>0</v>
      </c>
      <c r="G192" s="10">
        <f>TODAY()+192</f>
        <v>44333.42636840278</v>
      </c>
      <c r="H192" s="10">
        <f>TODAY()+193</f>
        <v>44334.42636840278</v>
      </c>
      <c r="I192" t="s">
        <v>0</v>
      </c>
      <c r="J192">
        <v>0</v>
      </c>
      <c r="K192">
        <v>0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373</v>
      </c>
      <c r="C193" t="s">
        <v>0</v>
      </c>
      <c r="D193" t="s">
        <v>0</v>
      </c>
      <c r="E193" t="s">
        <v>354</v>
      </c>
      <c r="F193" t="s">
        <v>0</v>
      </c>
      <c r="G193" s="10">
        <f>TODAY()+193</f>
        <v>44334.42636840278</v>
      </c>
      <c r="H193" s="10">
        <f>TODAY()+194</f>
        <v>44335.42636840278</v>
      </c>
      <c r="I193" t="s">
        <v>0</v>
      </c>
      <c r="J193">
        <v>0</v>
      </c>
      <c r="K193">
        <v>0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374</v>
      </c>
      <c r="C194" t="s">
        <v>0</v>
      </c>
      <c r="D194" t="s">
        <v>0</v>
      </c>
      <c r="E194" t="s">
        <v>356</v>
      </c>
      <c r="F194" t="s">
        <v>0</v>
      </c>
      <c r="G194" s="10">
        <f>TODAY()+194</f>
        <v>44335.42636840278</v>
      </c>
      <c r="H194" s="10">
        <f>TODAY()+195</f>
        <v>44336.42636840278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375</v>
      </c>
      <c r="C195" t="s">
        <v>0</v>
      </c>
      <c r="D195" t="s">
        <v>0</v>
      </c>
      <c r="E195" t="s">
        <v>358</v>
      </c>
      <c r="F195" t="s">
        <v>0</v>
      </c>
      <c r="G195" s="10">
        <f>TODAY()+195</f>
        <v>44336.42636840278</v>
      </c>
      <c r="H195" s="10">
        <f>TODAY()+196</f>
        <v>44337.42636840278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376</v>
      </c>
      <c r="C196" s="7" t="s">
        <v>0</v>
      </c>
      <c r="D196" s="7" t="s">
        <v>377</v>
      </c>
      <c r="E196" s="7"/>
      <c r="F196" s="7" t="s">
        <v>0</v>
      </c>
      <c r="G196" s="8">
        <f>TODAY()+197</f>
        <v>44338.42636840278</v>
      </c>
      <c r="H196" s="8">
        <f>TODAY()+212</f>
        <v>44353.42636840278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378</v>
      </c>
      <c r="C197" t="s">
        <v>0</v>
      </c>
      <c r="D197" t="s">
        <v>0</v>
      </c>
      <c r="E197" t="s">
        <v>330</v>
      </c>
      <c r="F197" t="s">
        <v>0</v>
      </c>
      <c r="G197" s="10">
        <f>TODAY()+197</f>
        <v>44338.42636840278</v>
      </c>
      <c r="H197" s="10">
        <f>TODAY()+198</f>
        <v>44339.42636840278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379</v>
      </c>
      <c r="C198" t="s">
        <v>0</v>
      </c>
      <c r="D198" t="s">
        <v>0</v>
      </c>
      <c r="E198" t="s">
        <v>332</v>
      </c>
      <c r="F198" t="s">
        <v>0</v>
      </c>
      <c r="G198" s="10">
        <f>TODAY()+198</f>
        <v>44339.42636840278</v>
      </c>
      <c r="H198" s="10">
        <f>TODAY()+199</f>
        <v>44340.42636840278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380</v>
      </c>
      <c r="C199" t="s">
        <v>0</v>
      </c>
      <c r="D199" t="s">
        <v>0</v>
      </c>
      <c r="E199" t="s">
        <v>334</v>
      </c>
      <c r="F199" t="s">
        <v>0</v>
      </c>
      <c r="G199" s="10">
        <f>TODAY()+199</f>
        <v>44340.42636840278</v>
      </c>
      <c r="H199" s="10">
        <f>TODAY()+200</f>
        <v>44341.42636840278</v>
      </c>
      <c r="I199" t="s">
        <v>0</v>
      </c>
      <c r="J199">
        <v>0</v>
      </c>
      <c r="K199">
        <v>0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381</v>
      </c>
      <c r="C200" t="s">
        <v>0</v>
      </c>
      <c r="D200" t="s">
        <v>0</v>
      </c>
      <c r="E200" t="s">
        <v>336</v>
      </c>
      <c r="F200" t="s">
        <v>0</v>
      </c>
      <c r="G200" s="10">
        <f>TODAY()+200</f>
        <v>44341.42636840278</v>
      </c>
      <c r="H200" s="10">
        <f>TODAY()+201</f>
        <v>44342.42636840278</v>
      </c>
      <c r="I200" t="s">
        <v>0</v>
      </c>
      <c r="J200">
        <v>0</v>
      </c>
      <c r="K200">
        <v>0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382</v>
      </c>
      <c r="C201" t="s">
        <v>0</v>
      </c>
      <c r="D201" t="s">
        <v>0</v>
      </c>
      <c r="E201" t="s">
        <v>338</v>
      </c>
      <c r="F201" t="s">
        <v>0</v>
      </c>
      <c r="G201" s="10">
        <f>TODAY()+201</f>
        <v>44342.42636840278</v>
      </c>
      <c r="H201" s="10">
        <f>TODAY()+202</f>
        <v>44343.42636840278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383</v>
      </c>
      <c r="C202" t="s">
        <v>0</v>
      </c>
      <c r="D202" t="s">
        <v>0</v>
      </c>
      <c r="E202" t="s">
        <v>340</v>
      </c>
      <c r="F202" t="s">
        <v>0</v>
      </c>
      <c r="G202" s="10">
        <f>TODAY()+202</f>
        <v>44343.42636840278</v>
      </c>
      <c r="H202" s="10">
        <f>TODAY()+203</f>
        <v>44344.42636840278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384</v>
      </c>
      <c r="C203" t="s">
        <v>0</v>
      </c>
      <c r="D203" t="s">
        <v>0</v>
      </c>
      <c r="E203" t="s">
        <v>342</v>
      </c>
      <c r="F203" t="s">
        <v>0</v>
      </c>
      <c r="G203" s="10">
        <f>TODAY()+203</f>
        <v>44344.42636841435</v>
      </c>
      <c r="H203" s="10">
        <f>TODAY()+204</f>
        <v>44345.42636841435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385</v>
      </c>
      <c r="C204" t="s">
        <v>0</v>
      </c>
      <c r="D204" t="s">
        <v>0</v>
      </c>
      <c r="E204" t="s">
        <v>344</v>
      </c>
      <c r="F204" t="s">
        <v>0</v>
      </c>
      <c r="G204" s="10">
        <f>TODAY()+204</f>
        <v>44345.42636841435</v>
      </c>
      <c r="H204" s="10">
        <f>TODAY()+205</f>
        <v>44346.42636841435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386</v>
      </c>
      <c r="C205" t="s">
        <v>0</v>
      </c>
      <c r="D205" t="s">
        <v>0</v>
      </c>
      <c r="E205" t="s">
        <v>346</v>
      </c>
      <c r="F205" t="s">
        <v>0</v>
      </c>
      <c r="G205" s="10">
        <f>TODAY()+205</f>
        <v>44346.42636841435</v>
      </c>
      <c r="H205" s="10">
        <f>TODAY()+206</f>
        <v>44347.42636841435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387</v>
      </c>
      <c r="C206" t="s">
        <v>0</v>
      </c>
      <c r="D206" t="s">
        <v>0</v>
      </c>
      <c r="E206" t="s">
        <v>348</v>
      </c>
      <c r="F206" t="s">
        <v>0</v>
      </c>
      <c r="G206" s="10">
        <f>TODAY()+206</f>
        <v>44347.42636841435</v>
      </c>
      <c r="H206" s="10">
        <f>TODAY()+207</f>
        <v>44348.42636841435</v>
      </c>
      <c r="I206" t="s">
        <v>0</v>
      </c>
      <c r="J206">
        <v>0</v>
      </c>
      <c r="K206">
        <v>0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388</v>
      </c>
      <c r="C207" t="s">
        <v>0</v>
      </c>
      <c r="D207" t="s">
        <v>0</v>
      </c>
      <c r="E207" t="s">
        <v>350</v>
      </c>
      <c r="F207" t="s">
        <v>0</v>
      </c>
      <c r="G207" s="10">
        <f>TODAY()+207</f>
        <v>44348.42636841435</v>
      </c>
      <c r="H207" s="10">
        <f>TODAY()+208</f>
        <v>44349.42636841435</v>
      </c>
      <c r="I207" t="s">
        <v>0</v>
      </c>
      <c r="J207">
        <v>0</v>
      </c>
      <c r="K207">
        <v>0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389</v>
      </c>
      <c r="C208" t="s">
        <v>0</v>
      </c>
      <c r="D208" t="s">
        <v>0</v>
      </c>
      <c r="E208" t="s">
        <v>352</v>
      </c>
      <c r="F208" t="s">
        <v>0</v>
      </c>
      <c r="G208" s="10">
        <f>TODAY()+208</f>
        <v>44349.42636841435</v>
      </c>
      <c r="H208" s="10">
        <f>TODAY()+209</f>
        <v>44350.42636841435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390</v>
      </c>
      <c r="C209" t="s">
        <v>0</v>
      </c>
      <c r="D209" t="s">
        <v>0</v>
      </c>
      <c r="E209" t="s">
        <v>354</v>
      </c>
      <c r="F209" t="s">
        <v>0</v>
      </c>
      <c r="G209" s="10">
        <f>TODAY()+209</f>
        <v>44350.42636841435</v>
      </c>
      <c r="H209" s="10">
        <f>TODAY()+210</f>
        <v>44351.42636841435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391</v>
      </c>
      <c r="C210" t="s">
        <v>0</v>
      </c>
      <c r="D210" t="s">
        <v>0</v>
      </c>
      <c r="E210" t="s">
        <v>356</v>
      </c>
      <c r="F210" t="s">
        <v>0</v>
      </c>
      <c r="G210" s="10">
        <f>TODAY()+210</f>
        <v>44351.42636841435</v>
      </c>
      <c r="H210" s="10">
        <f>TODAY()+211</f>
        <v>44352.42636841435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392</v>
      </c>
      <c r="C211" t="s">
        <v>0</v>
      </c>
      <c r="D211" t="s">
        <v>0</v>
      </c>
      <c r="E211" t="s">
        <v>358</v>
      </c>
      <c r="F211" t="s">
        <v>0</v>
      </c>
      <c r="G211" s="10">
        <f>TODAY()+211</f>
        <v>44352.42636841435</v>
      </c>
      <c r="H211" s="10">
        <f>TODAY()+212</f>
        <v>44353.42636841435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393</v>
      </c>
      <c r="C212" s="7" t="s">
        <v>0</v>
      </c>
      <c r="D212" s="7" t="s">
        <v>394</v>
      </c>
      <c r="E212" s="7"/>
      <c r="F212" s="7" t="s">
        <v>0</v>
      </c>
      <c r="G212" s="8">
        <f>TODAY()+213</f>
        <v>44354.42636841435</v>
      </c>
      <c r="H212" s="8">
        <f>TODAY()+228</f>
        <v>44369.42636841435</v>
      </c>
      <c r="I212" s="7" t="s">
        <v>0</v>
      </c>
      <c r="J212" s="7">
        <v>0</v>
      </c>
      <c r="K212" s="7">
        <v>80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395</v>
      </c>
      <c r="C213" t="s">
        <v>0</v>
      </c>
      <c r="D213" t="s">
        <v>0</v>
      </c>
      <c r="E213" t="s">
        <v>330</v>
      </c>
      <c r="F213" t="s">
        <v>0</v>
      </c>
      <c r="G213" s="10">
        <f>TODAY()+213</f>
        <v>44354.42636841435</v>
      </c>
      <c r="H213" s="10">
        <f>TODAY()+214</f>
        <v>44355.42636841435</v>
      </c>
      <c r="I213" t="s">
        <v>0</v>
      </c>
      <c r="J213">
        <v>0</v>
      </c>
      <c r="K213">
        <v>0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396</v>
      </c>
      <c r="C214" t="s">
        <v>0</v>
      </c>
      <c r="D214" t="s">
        <v>0</v>
      </c>
      <c r="E214" t="s">
        <v>332</v>
      </c>
      <c r="F214" t="s">
        <v>0</v>
      </c>
      <c r="G214" s="10">
        <f>TODAY()+214</f>
        <v>44355.426368437504</v>
      </c>
      <c r="H214" s="10">
        <f>TODAY()+215</f>
        <v>44356.426368437504</v>
      </c>
      <c r="I214" t="s">
        <v>0</v>
      </c>
      <c r="J214">
        <v>0</v>
      </c>
      <c r="K214">
        <v>0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397</v>
      </c>
      <c r="C215" t="s">
        <v>0</v>
      </c>
      <c r="D215" t="s">
        <v>0</v>
      </c>
      <c r="E215" t="s">
        <v>334</v>
      </c>
      <c r="F215" t="s">
        <v>0</v>
      </c>
      <c r="G215" s="10">
        <f>TODAY()+215</f>
        <v>44356.426368437504</v>
      </c>
      <c r="H215" s="10">
        <f>TODAY()+216</f>
        <v>44357.426368437504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398</v>
      </c>
      <c r="C216" t="s">
        <v>0</v>
      </c>
      <c r="D216" t="s">
        <v>0</v>
      </c>
      <c r="E216" t="s">
        <v>336</v>
      </c>
      <c r="F216" t="s">
        <v>0</v>
      </c>
      <c r="G216" s="10">
        <f>TODAY()+216</f>
        <v>44357.426368437504</v>
      </c>
      <c r="H216" s="10">
        <f>TODAY()+217</f>
        <v>44358.426368437504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399</v>
      </c>
      <c r="C217" t="s">
        <v>0</v>
      </c>
      <c r="D217" t="s">
        <v>0</v>
      </c>
      <c r="E217" t="s">
        <v>338</v>
      </c>
      <c r="F217" t="s">
        <v>0</v>
      </c>
      <c r="G217" s="10">
        <f>TODAY()+217</f>
        <v>44358.426368437504</v>
      </c>
      <c r="H217" s="10">
        <f>TODAY()+218</f>
        <v>44359.426368437504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400</v>
      </c>
      <c r="C218" t="s">
        <v>0</v>
      </c>
      <c r="D218" t="s">
        <v>0</v>
      </c>
      <c r="E218" t="s">
        <v>340</v>
      </c>
      <c r="F218" t="s">
        <v>0</v>
      </c>
      <c r="G218" s="10">
        <f>TODAY()+218</f>
        <v>44359.426368437504</v>
      </c>
      <c r="H218" s="10">
        <f>TODAY()+219</f>
        <v>44360.42636844907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401</v>
      </c>
      <c r="C219" t="s">
        <v>0</v>
      </c>
      <c r="D219" t="s">
        <v>0</v>
      </c>
      <c r="E219" t="s">
        <v>342</v>
      </c>
      <c r="F219" t="s">
        <v>0</v>
      </c>
      <c r="G219" s="10">
        <f>TODAY()+219</f>
        <v>44360.42636844907</v>
      </c>
      <c r="H219" s="10">
        <f>TODAY()+220</f>
        <v>44361.42636844907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402</v>
      </c>
      <c r="C220" t="s">
        <v>0</v>
      </c>
      <c r="D220" t="s">
        <v>0</v>
      </c>
      <c r="E220" t="s">
        <v>344</v>
      </c>
      <c r="F220" t="s">
        <v>0</v>
      </c>
      <c r="G220" s="10">
        <f>TODAY()+220</f>
        <v>44361.42636844907</v>
      </c>
      <c r="H220" s="10">
        <f>TODAY()+221</f>
        <v>44362.42636844907</v>
      </c>
      <c r="I220" t="s">
        <v>0</v>
      </c>
      <c r="J220">
        <v>0</v>
      </c>
      <c r="K220">
        <v>0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403</v>
      </c>
      <c r="C221" t="s">
        <v>0</v>
      </c>
      <c r="D221" t="s">
        <v>0</v>
      </c>
      <c r="E221" t="s">
        <v>346</v>
      </c>
      <c r="F221" t="s">
        <v>0</v>
      </c>
      <c r="G221" s="10">
        <f>TODAY()+221</f>
        <v>44362.42636844907</v>
      </c>
      <c r="H221" s="10">
        <f>TODAY()+222</f>
        <v>44363.42636844907</v>
      </c>
      <c r="I221" t="s">
        <v>0</v>
      </c>
      <c r="J221">
        <v>0</v>
      </c>
      <c r="K221">
        <v>0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404</v>
      </c>
      <c r="C222" t="s">
        <v>0</v>
      </c>
      <c r="D222" t="s">
        <v>0</v>
      </c>
      <c r="E222" t="s">
        <v>348</v>
      </c>
      <c r="F222" t="s">
        <v>0</v>
      </c>
      <c r="G222" s="10">
        <f>TODAY()+222</f>
        <v>44363.42636844907</v>
      </c>
      <c r="H222" s="10">
        <f>TODAY()+223</f>
        <v>44364.42636844907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405</v>
      </c>
      <c r="C223" t="s">
        <v>0</v>
      </c>
      <c r="D223" t="s">
        <v>0</v>
      </c>
      <c r="E223" t="s">
        <v>350</v>
      </c>
      <c r="F223" t="s">
        <v>0</v>
      </c>
      <c r="G223" s="10">
        <f>TODAY()+223</f>
        <v>44364.42636844907</v>
      </c>
      <c r="H223" s="10">
        <f>TODAY()+224</f>
        <v>44365.42636844907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406</v>
      </c>
      <c r="C224" t="s">
        <v>0</v>
      </c>
      <c r="D224" t="s">
        <v>0</v>
      </c>
      <c r="E224" t="s">
        <v>352</v>
      </c>
      <c r="F224" t="s">
        <v>0</v>
      </c>
      <c r="G224" s="10">
        <f>TODAY()+224</f>
        <v>44365.42636844907</v>
      </c>
      <c r="H224" s="10">
        <f>TODAY()+225</f>
        <v>44366.42636844907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407</v>
      </c>
      <c r="C225" t="s">
        <v>0</v>
      </c>
      <c r="D225" t="s">
        <v>0</v>
      </c>
      <c r="E225" t="s">
        <v>354</v>
      </c>
      <c r="F225" t="s">
        <v>0</v>
      </c>
      <c r="G225" s="10">
        <f>TODAY()+225</f>
        <v>44366.42636844907</v>
      </c>
      <c r="H225" s="10">
        <f>TODAY()+226</f>
        <v>44367.42636844907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408</v>
      </c>
      <c r="C226" t="s">
        <v>0</v>
      </c>
      <c r="D226" t="s">
        <v>0</v>
      </c>
      <c r="E226" t="s">
        <v>356</v>
      </c>
      <c r="F226" t="s">
        <v>0</v>
      </c>
      <c r="G226" s="10">
        <f>TODAY()+226</f>
        <v>44367.42636844907</v>
      </c>
      <c r="H226" s="10">
        <f>TODAY()+227</f>
        <v>44368.42636844907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409</v>
      </c>
      <c r="C227" t="s">
        <v>0</v>
      </c>
      <c r="D227" t="s">
        <v>0</v>
      </c>
      <c r="E227" t="s">
        <v>358</v>
      </c>
      <c r="F227" t="s">
        <v>0</v>
      </c>
      <c r="G227" s="10">
        <f>TODAY()+227</f>
        <v>44368.42636844907</v>
      </c>
      <c r="H227" s="10">
        <f>TODAY()+228</f>
        <v>44369.42636844907</v>
      </c>
      <c r="I227" t="s">
        <v>0</v>
      </c>
      <c r="J227">
        <v>0</v>
      </c>
      <c r="K227">
        <v>0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410</v>
      </c>
      <c r="C228" s="7" t="s">
        <v>0</v>
      </c>
      <c r="D228" s="7" t="s">
        <v>411</v>
      </c>
      <c r="E228" s="7"/>
      <c r="F228" s="7" t="s">
        <v>0</v>
      </c>
      <c r="G228" s="8">
        <f>TODAY()+229</f>
        <v>44370.42636844907</v>
      </c>
      <c r="H228" s="8">
        <f>TODAY()+244</f>
        <v>44385.42636844907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412</v>
      </c>
      <c r="C229" t="s">
        <v>0</v>
      </c>
      <c r="D229" t="s">
        <v>0</v>
      </c>
      <c r="E229" t="s">
        <v>330</v>
      </c>
      <c r="F229" t="s">
        <v>0</v>
      </c>
      <c r="G229" s="10">
        <f>TODAY()+229</f>
        <v>44370.42636844907</v>
      </c>
      <c r="H229" s="10">
        <f>TODAY()+230</f>
        <v>44371.42636844907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413</v>
      </c>
      <c r="C230" t="s">
        <v>0</v>
      </c>
      <c r="D230" t="s">
        <v>0</v>
      </c>
      <c r="E230" t="s">
        <v>332</v>
      </c>
      <c r="F230" t="s">
        <v>0</v>
      </c>
      <c r="G230" s="10">
        <f>TODAY()+230</f>
        <v>44371.42636844907</v>
      </c>
      <c r="H230" s="10">
        <f>TODAY()+231</f>
        <v>44372.42636844907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414</v>
      </c>
      <c r="C231" t="s">
        <v>0</v>
      </c>
      <c r="D231" t="s">
        <v>0</v>
      </c>
      <c r="E231" t="s">
        <v>334</v>
      </c>
      <c r="F231" t="s">
        <v>0</v>
      </c>
      <c r="G231" s="10">
        <f>TODAY()+231</f>
        <v>44372.42636844907</v>
      </c>
      <c r="H231" s="10">
        <f>TODAY()+232</f>
        <v>44373.42636844907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415</v>
      </c>
      <c r="C232" t="s">
        <v>0</v>
      </c>
      <c r="D232" t="s">
        <v>0</v>
      </c>
      <c r="E232" t="s">
        <v>336</v>
      </c>
      <c r="F232" t="s">
        <v>0</v>
      </c>
      <c r="G232" s="10">
        <f>TODAY()+232</f>
        <v>44373.42636844907</v>
      </c>
      <c r="H232" s="10">
        <f>TODAY()+233</f>
        <v>44374.42636844907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416</v>
      </c>
      <c r="C233" t="s">
        <v>0</v>
      </c>
      <c r="D233" t="s">
        <v>0</v>
      </c>
      <c r="E233" t="s">
        <v>338</v>
      </c>
      <c r="F233" t="s">
        <v>0</v>
      </c>
      <c r="G233" s="10">
        <f>TODAY()+233</f>
        <v>44374.42636846065</v>
      </c>
      <c r="H233" s="10">
        <f>TODAY()+234</f>
        <v>44375.42636846065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417</v>
      </c>
      <c r="C234" t="s">
        <v>0</v>
      </c>
      <c r="D234" t="s">
        <v>0</v>
      </c>
      <c r="E234" t="s">
        <v>340</v>
      </c>
      <c r="F234" t="s">
        <v>0</v>
      </c>
      <c r="G234" s="10">
        <f>TODAY()+234</f>
        <v>44375.42636846065</v>
      </c>
      <c r="H234" s="10">
        <f>TODAY()+235</f>
        <v>44376.42636846065</v>
      </c>
      <c r="I234" t="s">
        <v>0</v>
      </c>
      <c r="J234">
        <v>0</v>
      </c>
      <c r="K234">
        <v>0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418</v>
      </c>
      <c r="C235" t="s">
        <v>0</v>
      </c>
      <c r="D235" t="s">
        <v>0</v>
      </c>
      <c r="E235" t="s">
        <v>342</v>
      </c>
      <c r="F235" t="s">
        <v>0</v>
      </c>
      <c r="G235" s="10">
        <f>TODAY()+235</f>
        <v>44376.42636846065</v>
      </c>
      <c r="H235" s="10">
        <f>TODAY()+236</f>
        <v>44377.42636846065</v>
      </c>
      <c r="I235" t="s">
        <v>0</v>
      </c>
      <c r="J235">
        <v>0</v>
      </c>
      <c r="K235">
        <v>0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419</v>
      </c>
      <c r="C236" t="s">
        <v>0</v>
      </c>
      <c r="D236" t="s">
        <v>0</v>
      </c>
      <c r="E236" t="s">
        <v>344</v>
      </c>
      <c r="F236" t="s">
        <v>0</v>
      </c>
      <c r="G236" s="10">
        <f>TODAY()+236</f>
        <v>44377.42636846065</v>
      </c>
      <c r="H236" s="10">
        <f>TODAY()+237</f>
        <v>44378.42636846065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420</v>
      </c>
      <c r="C237" t="s">
        <v>0</v>
      </c>
      <c r="D237" t="s">
        <v>0</v>
      </c>
      <c r="E237" t="s">
        <v>346</v>
      </c>
      <c r="F237" t="s">
        <v>0</v>
      </c>
      <c r="G237" s="10">
        <f>TODAY()+237</f>
        <v>44378.42636846065</v>
      </c>
      <c r="H237" s="10">
        <f>TODAY()+238</f>
        <v>44379.42636846065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421</v>
      </c>
      <c r="C238" t="s">
        <v>0</v>
      </c>
      <c r="D238" t="s">
        <v>0</v>
      </c>
      <c r="E238" t="s">
        <v>348</v>
      </c>
      <c r="F238" t="s">
        <v>0</v>
      </c>
      <c r="G238" s="10">
        <f>TODAY()+238</f>
        <v>44379.42636846065</v>
      </c>
      <c r="H238" s="10">
        <f>TODAY()+239</f>
        <v>44380.42636846065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422</v>
      </c>
      <c r="C239" t="s">
        <v>0</v>
      </c>
      <c r="D239" t="s">
        <v>0</v>
      </c>
      <c r="E239" t="s">
        <v>350</v>
      </c>
      <c r="F239" t="s">
        <v>0</v>
      </c>
      <c r="G239" s="10">
        <f>TODAY()+239</f>
        <v>44380.42636846065</v>
      </c>
      <c r="H239" s="10">
        <f>TODAY()+240</f>
        <v>44381.42636846065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423</v>
      </c>
      <c r="C240" t="s">
        <v>0</v>
      </c>
      <c r="D240" t="s">
        <v>0</v>
      </c>
      <c r="E240" t="s">
        <v>352</v>
      </c>
      <c r="F240" t="s">
        <v>0</v>
      </c>
      <c r="G240" s="10">
        <f>TODAY()+240</f>
        <v>44381.42636846065</v>
      </c>
      <c r="H240" s="10">
        <f>TODAY()+241</f>
        <v>44382.42636846065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424</v>
      </c>
      <c r="C241" t="s">
        <v>0</v>
      </c>
      <c r="D241" t="s">
        <v>0</v>
      </c>
      <c r="E241" t="s">
        <v>354</v>
      </c>
      <c r="F241" t="s">
        <v>0</v>
      </c>
      <c r="G241" s="10">
        <f>TODAY()+241</f>
        <v>44382.42636846065</v>
      </c>
      <c r="H241" s="10">
        <f>TODAY()+242</f>
        <v>44383.42636846065</v>
      </c>
      <c r="I241" t="s">
        <v>0</v>
      </c>
      <c r="J241">
        <v>0</v>
      </c>
      <c r="K241">
        <v>0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425</v>
      </c>
      <c r="C242" t="s">
        <v>0</v>
      </c>
      <c r="D242" t="s">
        <v>0</v>
      </c>
      <c r="E242" t="s">
        <v>356</v>
      </c>
      <c r="F242" t="s">
        <v>0</v>
      </c>
      <c r="G242" s="10">
        <f>TODAY()+242</f>
        <v>44383.42636846065</v>
      </c>
      <c r="H242" s="10">
        <f>TODAY()+243</f>
        <v>44384.42636846065</v>
      </c>
      <c r="I242" t="s">
        <v>0</v>
      </c>
      <c r="J242">
        <v>0</v>
      </c>
      <c r="K242">
        <v>0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426</v>
      </c>
      <c r="C243" t="s">
        <v>0</v>
      </c>
      <c r="D243" t="s">
        <v>0</v>
      </c>
      <c r="E243" t="s">
        <v>358</v>
      </c>
      <c r="F243" t="s">
        <v>0</v>
      </c>
      <c r="G243" s="10">
        <f>TODAY()+243</f>
        <v>44384.42636846065</v>
      </c>
      <c r="H243" s="10">
        <f>TODAY()+244</f>
        <v>44385.42636846065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427</v>
      </c>
      <c r="C244" s="7" t="s">
        <v>0</v>
      </c>
      <c r="D244" s="7" t="s">
        <v>428</v>
      </c>
      <c r="E244" s="7"/>
      <c r="F244" s="7" t="s">
        <v>0</v>
      </c>
      <c r="G244" s="8">
        <f>TODAY()+245</f>
        <v>44386.42636846065</v>
      </c>
      <c r="H244" s="8">
        <f>TODAY()+260</f>
        <v>44401.42636846065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429</v>
      </c>
      <c r="C245" t="s">
        <v>0</v>
      </c>
      <c r="D245" t="s">
        <v>0</v>
      </c>
      <c r="E245" t="s">
        <v>330</v>
      </c>
      <c r="F245" t="s">
        <v>0</v>
      </c>
      <c r="G245" s="10">
        <f>TODAY()+245</f>
        <v>44386.42636846065</v>
      </c>
      <c r="H245" s="10">
        <f>TODAY()+246</f>
        <v>44387.42636846065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430</v>
      </c>
      <c r="C246" t="s">
        <v>0</v>
      </c>
      <c r="D246" t="s">
        <v>0</v>
      </c>
      <c r="E246" t="s">
        <v>332</v>
      </c>
      <c r="F246" t="s">
        <v>0</v>
      </c>
      <c r="G246" s="10">
        <f>TODAY()+246</f>
        <v>44387.42636846065</v>
      </c>
      <c r="H246" s="10">
        <f>TODAY()+247</f>
        <v>44388.42636846065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431</v>
      </c>
      <c r="C247" t="s">
        <v>0</v>
      </c>
      <c r="D247" t="s">
        <v>0</v>
      </c>
      <c r="E247" t="s">
        <v>334</v>
      </c>
      <c r="F247" t="s">
        <v>0</v>
      </c>
      <c r="G247" s="10">
        <f>TODAY()+247</f>
        <v>44388.42636846065</v>
      </c>
      <c r="H247" s="10">
        <f>TODAY()+248</f>
        <v>44389.42636846065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432</v>
      </c>
      <c r="C248" t="s">
        <v>0</v>
      </c>
      <c r="D248" t="s">
        <v>0</v>
      </c>
      <c r="E248" t="s">
        <v>336</v>
      </c>
      <c r="F248" t="s">
        <v>0</v>
      </c>
      <c r="G248" s="10">
        <f>TODAY()+248</f>
        <v>44389.42636846065</v>
      </c>
      <c r="H248" s="10">
        <f>TODAY()+249</f>
        <v>44390.42636846065</v>
      </c>
      <c r="I248" t="s">
        <v>0</v>
      </c>
      <c r="J248">
        <v>0</v>
      </c>
      <c r="K248">
        <v>0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433</v>
      </c>
      <c r="C249" t="s">
        <v>0</v>
      </c>
      <c r="D249" t="s">
        <v>0</v>
      </c>
      <c r="E249" t="s">
        <v>338</v>
      </c>
      <c r="F249" t="s">
        <v>0</v>
      </c>
      <c r="G249" s="10">
        <f>TODAY()+249</f>
        <v>44390.42636846065</v>
      </c>
      <c r="H249" s="10">
        <f>TODAY()+250</f>
        <v>44391.42636846065</v>
      </c>
      <c r="I249" t="s">
        <v>0</v>
      </c>
      <c r="J249">
        <v>0</v>
      </c>
      <c r="K249">
        <v>0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434</v>
      </c>
      <c r="C250" t="s">
        <v>0</v>
      </c>
      <c r="D250" t="s">
        <v>0</v>
      </c>
      <c r="E250" t="s">
        <v>340</v>
      </c>
      <c r="F250" t="s">
        <v>0</v>
      </c>
      <c r="G250" s="10">
        <f>TODAY()+250</f>
        <v>44391.426368472225</v>
      </c>
      <c r="H250" s="10">
        <f>TODAY()+251</f>
        <v>44392.426368472225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435</v>
      </c>
      <c r="C251" t="s">
        <v>0</v>
      </c>
      <c r="D251" t="s">
        <v>0</v>
      </c>
      <c r="E251" t="s">
        <v>342</v>
      </c>
      <c r="F251" t="s">
        <v>0</v>
      </c>
      <c r="G251" s="10">
        <f>TODAY()+251</f>
        <v>44392.426368472225</v>
      </c>
      <c r="H251" s="10">
        <f>TODAY()+252</f>
        <v>44393.426368472225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436</v>
      </c>
      <c r="C252" t="s">
        <v>0</v>
      </c>
      <c r="D252" t="s">
        <v>0</v>
      </c>
      <c r="E252" t="s">
        <v>344</v>
      </c>
      <c r="F252" t="s">
        <v>0</v>
      </c>
      <c r="G252" s="10">
        <f>TODAY()+252</f>
        <v>44393.426368472225</v>
      </c>
      <c r="H252" s="10">
        <f>TODAY()+253</f>
        <v>44394.426368472225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437</v>
      </c>
      <c r="C253" t="s">
        <v>0</v>
      </c>
      <c r="D253" t="s">
        <v>0</v>
      </c>
      <c r="E253" t="s">
        <v>346</v>
      </c>
      <c r="F253" t="s">
        <v>0</v>
      </c>
      <c r="G253" s="10">
        <f>TODAY()+253</f>
        <v>44394.426368472225</v>
      </c>
      <c r="H253" s="10">
        <f>TODAY()+254</f>
        <v>44395.426368472225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438</v>
      </c>
      <c r="C254" t="s">
        <v>0</v>
      </c>
      <c r="D254" t="s">
        <v>0</v>
      </c>
      <c r="E254" t="s">
        <v>348</v>
      </c>
      <c r="F254" t="s">
        <v>0</v>
      </c>
      <c r="G254" s="10">
        <f>TODAY()+254</f>
        <v>44395.426368472225</v>
      </c>
      <c r="H254" s="10">
        <f>TODAY()+255</f>
        <v>44396.426368472225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439</v>
      </c>
      <c r="C255" t="s">
        <v>0</v>
      </c>
      <c r="D255" t="s">
        <v>0</v>
      </c>
      <c r="E255" t="s">
        <v>350</v>
      </c>
      <c r="F255" t="s">
        <v>0</v>
      </c>
      <c r="G255" s="10">
        <f>TODAY()+255</f>
        <v>44396.426368472225</v>
      </c>
      <c r="H255" s="10">
        <f>TODAY()+256</f>
        <v>44397.426368472225</v>
      </c>
      <c r="I255" t="s">
        <v>0</v>
      </c>
      <c r="J255">
        <v>0</v>
      </c>
      <c r="K255">
        <v>0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440</v>
      </c>
      <c r="C256" t="s">
        <v>0</v>
      </c>
      <c r="D256" t="s">
        <v>0</v>
      </c>
      <c r="E256" t="s">
        <v>352</v>
      </c>
      <c r="F256" t="s">
        <v>0</v>
      </c>
      <c r="G256" s="10">
        <f>TODAY()+256</f>
        <v>44397.426368472225</v>
      </c>
      <c r="H256" s="10">
        <f>TODAY()+257</f>
        <v>44398.426368472225</v>
      </c>
      <c r="I256" t="s">
        <v>0</v>
      </c>
      <c r="J256">
        <v>0</v>
      </c>
      <c r="K256">
        <v>0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441</v>
      </c>
      <c r="C257" t="s">
        <v>0</v>
      </c>
      <c r="D257" t="s">
        <v>0</v>
      </c>
      <c r="E257" t="s">
        <v>354</v>
      </c>
      <c r="F257" t="s">
        <v>0</v>
      </c>
      <c r="G257" s="10">
        <f>TODAY()+257</f>
        <v>44398.426368472225</v>
      </c>
      <c r="H257" s="10">
        <f>TODAY()+258</f>
        <v>44399.426368472225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442</v>
      </c>
      <c r="C258" t="s">
        <v>0</v>
      </c>
      <c r="D258" t="s">
        <v>0</v>
      </c>
      <c r="E258" t="s">
        <v>356</v>
      </c>
      <c r="F258" t="s">
        <v>0</v>
      </c>
      <c r="G258" s="10">
        <f>TODAY()+258</f>
        <v>44399.426368472225</v>
      </c>
      <c r="H258" s="10">
        <f>TODAY()+259</f>
        <v>44400.426368472225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443</v>
      </c>
      <c r="C259" t="s">
        <v>0</v>
      </c>
      <c r="D259" t="s">
        <v>0</v>
      </c>
      <c r="E259" t="s">
        <v>358</v>
      </c>
      <c r="F259" t="s">
        <v>0</v>
      </c>
      <c r="G259" s="10">
        <f>TODAY()+259</f>
        <v>44400.42636848379</v>
      </c>
      <c r="H259" s="10">
        <f>TODAY()+260</f>
        <v>44401.42636848379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444</v>
      </c>
      <c r="C260" s="7" t="s">
        <v>0</v>
      </c>
      <c r="D260" s="7" t="s">
        <v>445</v>
      </c>
      <c r="E260" s="7"/>
      <c r="F260" s="7" t="s">
        <v>0</v>
      </c>
      <c r="G260" s="8">
        <f>TODAY()+261</f>
        <v>44402.42636848379</v>
      </c>
      <c r="H260" s="8">
        <f>TODAY()+276</f>
        <v>44417.42636848379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446</v>
      </c>
      <c r="C261" t="s">
        <v>0</v>
      </c>
      <c r="D261" t="s">
        <v>0</v>
      </c>
      <c r="E261" t="s">
        <v>330</v>
      </c>
      <c r="F261" t="s">
        <v>0</v>
      </c>
      <c r="G261" s="10">
        <f>TODAY()+261</f>
        <v>44402.42636848379</v>
      </c>
      <c r="H261" s="10">
        <f>TODAY()+262</f>
        <v>44403.42636848379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447</v>
      </c>
      <c r="C262" t="s">
        <v>0</v>
      </c>
      <c r="D262" t="s">
        <v>0</v>
      </c>
      <c r="E262" t="s">
        <v>332</v>
      </c>
      <c r="F262" t="s">
        <v>0</v>
      </c>
      <c r="G262" s="10">
        <f>TODAY()+262</f>
        <v>44403.42636848379</v>
      </c>
      <c r="H262" s="10">
        <f>TODAY()+263</f>
        <v>44404.42636848379</v>
      </c>
      <c r="I262" t="s">
        <v>0</v>
      </c>
      <c r="J262">
        <v>0</v>
      </c>
      <c r="K262">
        <v>0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448</v>
      </c>
      <c r="C263" t="s">
        <v>0</v>
      </c>
      <c r="D263" t="s">
        <v>0</v>
      </c>
      <c r="E263" t="s">
        <v>334</v>
      </c>
      <c r="F263" t="s">
        <v>0</v>
      </c>
      <c r="G263" s="10">
        <f>TODAY()+263</f>
        <v>44404.42636848379</v>
      </c>
      <c r="H263" s="10">
        <f>TODAY()+264</f>
        <v>44405.42636848379</v>
      </c>
      <c r="I263" t="s">
        <v>0</v>
      </c>
      <c r="J263">
        <v>0</v>
      </c>
      <c r="K263">
        <v>0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449</v>
      </c>
      <c r="C264" t="s">
        <v>0</v>
      </c>
      <c r="D264" t="s">
        <v>0</v>
      </c>
      <c r="E264" t="s">
        <v>336</v>
      </c>
      <c r="F264" t="s">
        <v>0</v>
      </c>
      <c r="G264" s="10">
        <f>TODAY()+264</f>
        <v>44405.42636848379</v>
      </c>
      <c r="H264" s="10">
        <f>TODAY()+265</f>
        <v>44406.42636848379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450</v>
      </c>
      <c r="C265" t="s">
        <v>0</v>
      </c>
      <c r="D265" t="s">
        <v>0</v>
      </c>
      <c r="E265" t="s">
        <v>338</v>
      </c>
      <c r="F265" t="s">
        <v>0</v>
      </c>
      <c r="G265" s="10">
        <f>TODAY()+265</f>
        <v>44406.42636848379</v>
      </c>
      <c r="H265" s="10">
        <f>TODAY()+266</f>
        <v>44407.42636848379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451</v>
      </c>
      <c r="C266" t="s">
        <v>0</v>
      </c>
      <c r="D266" t="s">
        <v>0</v>
      </c>
      <c r="E266" t="s">
        <v>340</v>
      </c>
      <c r="F266" t="s">
        <v>0</v>
      </c>
      <c r="G266" s="10">
        <f>TODAY()+266</f>
        <v>44407.42636849537</v>
      </c>
      <c r="H266" s="10">
        <f>TODAY()+267</f>
        <v>44408.42636849537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452</v>
      </c>
      <c r="C267" t="s">
        <v>0</v>
      </c>
      <c r="D267" t="s">
        <v>0</v>
      </c>
      <c r="E267" t="s">
        <v>342</v>
      </c>
      <c r="F267" t="s">
        <v>0</v>
      </c>
      <c r="G267" s="10">
        <f>TODAY()+267</f>
        <v>44408.42636849537</v>
      </c>
      <c r="H267" s="10">
        <f>TODAY()+268</f>
        <v>44409.42636849537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453</v>
      </c>
      <c r="C268" t="s">
        <v>0</v>
      </c>
      <c r="D268" t="s">
        <v>0</v>
      </c>
      <c r="E268" t="s">
        <v>344</v>
      </c>
      <c r="F268" t="s">
        <v>0</v>
      </c>
      <c r="G268" s="10">
        <f>TODAY()+268</f>
        <v>44409.42636849537</v>
      </c>
      <c r="H268" s="10">
        <f>TODAY()+269</f>
        <v>44410.42636849537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454</v>
      </c>
      <c r="C269" t="s">
        <v>0</v>
      </c>
      <c r="D269" t="s">
        <v>0</v>
      </c>
      <c r="E269" t="s">
        <v>346</v>
      </c>
      <c r="F269" t="s">
        <v>0</v>
      </c>
      <c r="G269" s="10">
        <f>TODAY()+269</f>
        <v>44410.42636849537</v>
      </c>
      <c r="H269" s="10">
        <f>TODAY()+270</f>
        <v>44411.42636849537</v>
      </c>
      <c r="I269" t="s">
        <v>0</v>
      </c>
      <c r="J269">
        <v>0</v>
      </c>
      <c r="K269">
        <v>0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455</v>
      </c>
      <c r="C270" t="s">
        <v>0</v>
      </c>
      <c r="D270" t="s">
        <v>0</v>
      </c>
      <c r="E270" t="s">
        <v>348</v>
      </c>
      <c r="F270" t="s">
        <v>0</v>
      </c>
      <c r="G270" s="10">
        <f>TODAY()+270</f>
        <v>44411.42636849537</v>
      </c>
      <c r="H270" s="10">
        <f>TODAY()+271</f>
        <v>44412.42636849537</v>
      </c>
      <c r="I270" t="s">
        <v>0</v>
      </c>
      <c r="J270">
        <v>0</v>
      </c>
      <c r="K270">
        <v>0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456</v>
      </c>
      <c r="C271" t="s">
        <v>0</v>
      </c>
      <c r="D271" t="s">
        <v>0</v>
      </c>
      <c r="E271" t="s">
        <v>350</v>
      </c>
      <c r="F271" t="s">
        <v>0</v>
      </c>
      <c r="G271" s="10">
        <f>TODAY()+271</f>
        <v>44412.42636849537</v>
      </c>
      <c r="H271" s="10">
        <f>TODAY()+272</f>
        <v>44413.42636849537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457</v>
      </c>
      <c r="C272" t="s">
        <v>0</v>
      </c>
      <c r="D272" t="s">
        <v>0</v>
      </c>
      <c r="E272" t="s">
        <v>352</v>
      </c>
      <c r="F272" t="s">
        <v>0</v>
      </c>
      <c r="G272" s="10">
        <f>TODAY()+272</f>
        <v>44413.42636849537</v>
      </c>
      <c r="H272" s="10">
        <f>TODAY()+273</f>
        <v>44414.42636849537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458</v>
      </c>
      <c r="C273" t="s">
        <v>0</v>
      </c>
      <c r="D273" t="s">
        <v>0</v>
      </c>
      <c r="E273" t="s">
        <v>354</v>
      </c>
      <c r="F273" t="s">
        <v>0</v>
      </c>
      <c r="G273" s="10">
        <f>TODAY()+273</f>
        <v>44414.42636849537</v>
      </c>
      <c r="H273" s="10">
        <f>TODAY()+274</f>
        <v>44415.42636849537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459</v>
      </c>
      <c r="C274" t="s">
        <v>0</v>
      </c>
      <c r="D274" t="s">
        <v>0</v>
      </c>
      <c r="E274" t="s">
        <v>356</v>
      </c>
      <c r="F274" t="s">
        <v>0</v>
      </c>
      <c r="G274" s="10">
        <f>TODAY()+274</f>
        <v>44415.42636849537</v>
      </c>
      <c r="H274" s="10">
        <f>TODAY()+275</f>
        <v>44416.42636849537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460</v>
      </c>
      <c r="C275" t="s">
        <v>0</v>
      </c>
      <c r="D275" t="s">
        <v>0</v>
      </c>
      <c r="E275" t="s">
        <v>358</v>
      </c>
      <c r="F275" t="s">
        <v>0</v>
      </c>
      <c r="G275" s="10">
        <f>TODAY()+275</f>
        <v>44416.42636849537</v>
      </c>
      <c r="H275" s="10">
        <f>TODAY()+276</f>
        <v>44417.42636849537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461</v>
      </c>
      <c r="C276" s="7" t="s">
        <v>0</v>
      </c>
      <c r="D276" s="7" t="s">
        <v>462</v>
      </c>
      <c r="E276" s="7"/>
      <c r="F276" s="7" t="s">
        <v>0</v>
      </c>
      <c r="G276" s="8">
        <f>TODAY()+277</f>
        <v>44418.42636849537</v>
      </c>
      <c r="H276" s="8">
        <f>TODAY()+292</f>
        <v>44433.42636849537</v>
      </c>
      <c r="I276" s="7" t="s">
        <v>0</v>
      </c>
      <c r="J276" s="7">
        <v>0</v>
      </c>
      <c r="K276" s="7">
        <v>80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463</v>
      </c>
      <c r="C277" t="s">
        <v>0</v>
      </c>
      <c r="D277" t="s">
        <v>0</v>
      </c>
      <c r="E277" t="s">
        <v>330</v>
      </c>
      <c r="F277" t="s">
        <v>0</v>
      </c>
      <c r="G277" s="10">
        <f>TODAY()+277</f>
        <v>44418.42636849537</v>
      </c>
      <c r="H277" s="10">
        <f>TODAY()+278</f>
        <v>44419.42636849537</v>
      </c>
      <c r="I277" t="s">
        <v>0</v>
      </c>
      <c r="J277">
        <v>0</v>
      </c>
      <c r="K277">
        <v>0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464</v>
      </c>
      <c r="C278" t="s">
        <v>0</v>
      </c>
      <c r="D278" t="s">
        <v>0</v>
      </c>
      <c r="E278" t="s">
        <v>332</v>
      </c>
      <c r="F278" t="s">
        <v>0</v>
      </c>
      <c r="G278" s="10">
        <f>TODAY()+278</f>
        <v>44419.42636849537</v>
      </c>
      <c r="H278" s="10">
        <f>TODAY()+279</f>
        <v>44420.42636849537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465</v>
      </c>
      <c r="C279" t="s">
        <v>0</v>
      </c>
      <c r="D279" t="s">
        <v>0</v>
      </c>
      <c r="E279" t="s">
        <v>334</v>
      </c>
      <c r="F279" t="s">
        <v>0</v>
      </c>
      <c r="G279" s="10">
        <f>TODAY()+279</f>
        <v>44420.42636849537</v>
      </c>
      <c r="H279" s="10">
        <f>TODAY()+280</f>
        <v>44421.42636849537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466</v>
      </c>
      <c r="C280" t="s">
        <v>0</v>
      </c>
      <c r="D280" t="s">
        <v>0</v>
      </c>
      <c r="E280" t="s">
        <v>336</v>
      </c>
      <c r="F280" t="s">
        <v>0</v>
      </c>
      <c r="G280" s="10">
        <f>TODAY()+280</f>
        <v>44421.42636849537</v>
      </c>
      <c r="H280" s="10">
        <f>TODAY()+281</f>
        <v>44422.42636849537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467</v>
      </c>
      <c r="C281" t="s">
        <v>0</v>
      </c>
      <c r="D281" t="s">
        <v>0</v>
      </c>
      <c r="E281" t="s">
        <v>338</v>
      </c>
      <c r="F281" t="s">
        <v>0</v>
      </c>
      <c r="G281" s="10">
        <f>TODAY()+281</f>
        <v>44422.42636849537</v>
      </c>
      <c r="H281" s="10">
        <f>TODAY()+282</f>
        <v>44423.42636849537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468</v>
      </c>
      <c r="C282" t="s">
        <v>0</v>
      </c>
      <c r="D282" t="s">
        <v>0</v>
      </c>
      <c r="E282" t="s">
        <v>340</v>
      </c>
      <c r="F282" t="s">
        <v>0</v>
      </c>
      <c r="G282" s="10">
        <f>TODAY()+282</f>
        <v>44423.42636849537</v>
      </c>
      <c r="H282" s="10">
        <f>TODAY()+283</f>
        <v>44424.42636849537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469</v>
      </c>
      <c r="C283" t="s">
        <v>0</v>
      </c>
      <c r="D283" t="s">
        <v>0</v>
      </c>
      <c r="E283" t="s">
        <v>342</v>
      </c>
      <c r="F283" t="s">
        <v>0</v>
      </c>
      <c r="G283" s="10">
        <f>TODAY()+283</f>
        <v>44424.426368506945</v>
      </c>
      <c r="H283" s="10">
        <f>TODAY()+284</f>
        <v>44425.426368506945</v>
      </c>
      <c r="I283" t="s">
        <v>0</v>
      </c>
      <c r="J283">
        <v>0</v>
      </c>
      <c r="K283">
        <v>0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470</v>
      </c>
      <c r="C284" t="s">
        <v>0</v>
      </c>
      <c r="D284" t="s">
        <v>0</v>
      </c>
      <c r="E284" t="s">
        <v>344</v>
      </c>
      <c r="F284" t="s">
        <v>0</v>
      </c>
      <c r="G284" s="10">
        <f>TODAY()+284</f>
        <v>44425.426368506945</v>
      </c>
      <c r="H284" s="10">
        <f>TODAY()+285</f>
        <v>44426.426368506945</v>
      </c>
      <c r="I284" t="s">
        <v>0</v>
      </c>
      <c r="J284">
        <v>0</v>
      </c>
      <c r="K284">
        <v>0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471</v>
      </c>
      <c r="C285" t="s">
        <v>0</v>
      </c>
      <c r="D285" t="s">
        <v>0</v>
      </c>
      <c r="E285" t="s">
        <v>346</v>
      </c>
      <c r="F285" t="s">
        <v>0</v>
      </c>
      <c r="G285" s="10">
        <f>TODAY()+285</f>
        <v>44426.426368506945</v>
      </c>
      <c r="H285" s="10">
        <f>TODAY()+286</f>
        <v>44427.426368506945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472</v>
      </c>
      <c r="C286" t="s">
        <v>0</v>
      </c>
      <c r="D286" t="s">
        <v>0</v>
      </c>
      <c r="E286" t="s">
        <v>348</v>
      </c>
      <c r="F286" t="s">
        <v>0</v>
      </c>
      <c r="G286" s="10">
        <f>TODAY()+286</f>
        <v>44427.426368506945</v>
      </c>
      <c r="H286" s="10">
        <f>TODAY()+287</f>
        <v>44428.426368506945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473</v>
      </c>
      <c r="C287" t="s">
        <v>0</v>
      </c>
      <c r="D287" t="s">
        <v>0</v>
      </c>
      <c r="E287" t="s">
        <v>350</v>
      </c>
      <c r="F287" t="s">
        <v>0</v>
      </c>
      <c r="G287" s="10">
        <f>TODAY()+287</f>
        <v>44428.426368506945</v>
      </c>
      <c r="H287" s="10">
        <f>TODAY()+288</f>
        <v>44429.426368506945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474</v>
      </c>
      <c r="C288" t="s">
        <v>0</v>
      </c>
      <c r="D288" t="s">
        <v>0</v>
      </c>
      <c r="E288" t="s">
        <v>352</v>
      </c>
      <c r="F288" t="s">
        <v>0</v>
      </c>
      <c r="G288" s="10">
        <f>TODAY()+288</f>
        <v>44429.426368506945</v>
      </c>
      <c r="H288" s="10">
        <f>TODAY()+289</f>
        <v>44430.426368506945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475</v>
      </c>
      <c r="C289" t="s">
        <v>0</v>
      </c>
      <c r="D289" t="s">
        <v>0</v>
      </c>
      <c r="E289" t="s">
        <v>354</v>
      </c>
      <c r="F289" t="s">
        <v>0</v>
      </c>
      <c r="G289" s="10">
        <f>TODAY()+289</f>
        <v>44430.426368506945</v>
      </c>
      <c r="H289" s="10">
        <f>TODAY()+290</f>
        <v>44431.426368506945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476</v>
      </c>
      <c r="C290" t="s">
        <v>0</v>
      </c>
      <c r="D290" t="s">
        <v>0</v>
      </c>
      <c r="E290" t="s">
        <v>356</v>
      </c>
      <c r="F290" t="s">
        <v>0</v>
      </c>
      <c r="G290" s="10">
        <f>TODAY()+290</f>
        <v>44431.426368506945</v>
      </c>
      <c r="H290" s="10">
        <f>TODAY()+291</f>
        <v>44432.426368506945</v>
      </c>
      <c r="I290" t="s">
        <v>0</v>
      </c>
      <c r="J290">
        <v>0</v>
      </c>
      <c r="K290">
        <v>0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477</v>
      </c>
      <c r="C291" t="s">
        <v>0</v>
      </c>
      <c r="D291" t="s">
        <v>0</v>
      </c>
      <c r="E291" t="s">
        <v>358</v>
      </c>
      <c r="F291" t="s">
        <v>0</v>
      </c>
      <c r="G291" s="10">
        <f>TODAY()+291</f>
        <v>44432.426368506945</v>
      </c>
      <c r="H291" s="10">
        <f>TODAY()+292</f>
        <v>44433.426368506945</v>
      </c>
      <c r="I291" t="s">
        <v>0</v>
      </c>
      <c r="J291">
        <v>0</v>
      </c>
      <c r="K291">
        <v>0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478</v>
      </c>
      <c r="C292" s="7" t="s">
        <v>0</v>
      </c>
      <c r="D292" s="7" t="s">
        <v>479</v>
      </c>
      <c r="E292" s="7"/>
      <c r="F292" s="7" t="s">
        <v>0</v>
      </c>
      <c r="G292" s="8">
        <f>TODAY()+293</f>
        <v>44434.426368506945</v>
      </c>
      <c r="H292" s="8">
        <f>TODAY()+308</f>
        <v>44449.426368506945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480</v>
      </c>
      <c r="C293" t="s">
        <v>0</v>
      </c>
      <c r="D293" t="s">
        <v>0</v>
      </c>
      <c r="E293" t="s">
        <v>330</v>
      </c>
      <c r="F293" t="s">
        <v>0</v>
      </c>
      <c r="G293" s="10">
        <f>TODAY()+293</f>
        <v>44434.426368506945</v>
      </c>
      <c r="H293" s="10">
        <f>TODAY()+294</f>
        <v>44435.426368506945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481</v>
      </c>
      <c r="C294" t="s">
        <v>0</v>
      </c>
      <c r="D294" t="s">
        <v>0</v>
      </c>
      <c r="E294" t="s">
        <v>332</v>
      </c>
      <c r="F294" t="s">
        <v>0</v>
      </c>
      <c r="G294" s="10">
        <f>TODAY()+294</f>
        <v>44435.426368506945</v>
      </c>
      <c r="H294" s="10">
        <f>TODAY()+295</f>
        <v>44436.426368506945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482</v>
      </c>
      <c r="C295" t="s">
        <v>0</v>
      </c>
      <c r="D295" t="s">
        <v>0</v>
      </c>
      <c r="E295" t="s">
        <v>334</v>
      </c>
      <c r="F295" t="s">
        <v>0</v>
      </c>
      <c r="G295" s="10">
        <f>TODAY()+295</f>
        <v>44436.426368506945</v>
      </c>
      <c r="H295" s="10">
        <f>TODAY()+296</f>
        <v>44437.426368506945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483</v>
      </c>
      <c r="C296" t="s">
        <v>0</v>
      </c>
      <c r="D296" t="s">
        <v>0</v>
      </c>
      <c r="E296" t="s">
        <v>336</v>
      </c>
      <c r="F296" t="s">
        <v>0</v>
      </c>
      <c r="G296" s="10">
        <f>TODAY()+296</f>
        <v>44437.426368506945</v>
      </c>
      <c r="H296" s="10">
        <f>TODAY()+297</f>
        <v>44438.426368506945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484</v>
      </c>
      <c r="C297" t="s">
        <v>0</v>
      </c>
      <c r="D297" t="s">
        <v>0</v>
      </c>
      <c r="E297" t="s">
        <v>338</v>
      </c>
      <c r="F297" t="s">
        <v>0</v>
      </c>
      <c r="G297" s="10">
        <f>TODAY()+297</f>
        <v>44438.426368506945</v>
      </c>
      <c r="H297" s="10">
        <f>TODAY()+298</f>
        <v>44439.426368506945</v>
      </c>
      <c r="I297" t="s">
        <v>0</v>
      </c>
      <c r="J297">
        <v>0</v>
      </c>
      <c r="K297">
        <v>0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485</v>
      </c>
      <c r="C298" t="s">
        <v>0</v>
      </c>
      <c r="D298" t="s">
        <v>0</v>
      </c>
      <c r="E298" t="s">
        <v>340</v>
      </c>
      <c r="F298" t="s">
        <v>0</v>
      </c>
      <c r="G298" s="10">
        <f>TODAY()+298</f>
        <v>44439.426368506945</v>
      </c>
      <c r="H298" s="10">
        <f>TODAY()+299</f>
        <v>44440.426368506945</v>
      </c>
      <c r="I298" t="s">
        <v>0</v>
      </c>
      <c r="J298">
        <v>0</v>
      </c>
      <c r="K298">
        <v>0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486</v>
      </c>
      <c r="C299" t="s">
        <v>0</v>
      </c>
      <c r="D299" t="s">
        <v>0</v>
      </c>
      <c r="E299" t="s">
        <v>342</v>
      </c>
      <c r="F299" t="s">
        <v>0</v>
      </c>
      <c r="G299" s="10">
        <f>TODAY()+299</f>
        <v>44440.426368506945</v>
      </c>
      <c r="H299" s="10">
        <f>TODAY()+300</f>
        <v>44441.426368518514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487</v>
      </c>
      <c r="C300" t="s">
        <v>0</v>
      </c>
      <c r="D300" t="s">
        <v>0</v>
      </c>
      <c r="E300" t="s">
        <v>344</v>
      </c>
      <c r="F300" t="s">
        <v>0</v>
      </c>
      <c r="G300" s="10">
        <f>TODAY()+300</f>
        <v>44441.426368518514</v>
      </c>
      <c r="H300" s="10">
        <f>TODAY()+301</f>
        <v>44442.426368518514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488</v>
      </c>
      <c r="C301" t="s">
        <v>0</v>
      </c>
      <c r="D301" t="s">
        <v>0</v>
      </c>
      <c r="E301" t="s">
        <v>346</v>
      </c>
      <c r="F301" t="s">
        <v>0</v>
      </c>
      <c r="G301" s="10">
        <f>TODAY()+301</f>
        <v>44442.426368518514</v>
      </c>
      <c r="H301" s="10">
        <f>TODAY()+302</f>
        <v>44443.426368518514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489</v>
      </c>
      <c r="C302" t="s">
        <v>0</v>
      </c>
      <c r="D302" t="s">
        <v>0</v>
      </c>
      <c r="E302" t="s">
        <v>348</v>
      </c>
      <c r="F302" t="s">
        <v>0</v>
      </c>
      <c r="G302" s="10">
        <f>TODAY()+302</f>
        <v>44443.426368518514</v>
      </c>
      <c r="H302" s="10">
        <f>TODAY()+303</f>
        <v>44444.426368518514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490</v>
      </c>
      <c r="C303" t="s">
        <v>0</v>
      </c>
      <c r="D303" t="s">
        <v>0</v>
      </c>
      <c r="E303" t="s">
        <v>350</v>
      </c>
      <c r="F303" t="s">
        <v>0</v>
      </c>
      <c r="G303" s="10">
        <f>TODAY()+303</f>
        <v>44444.426368518514</v>
      </c>
      <c r="H303" s="10">
        <f>TODAY()+304</f>
        <v>44445.426368518514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491</v>
      </c>
      <c r="C304" t="s">
        <v>0</v>
      </c>
      <c r="D304" t="s">
        <v>0</v>
      </c>
      <c r="E304" t="s">
        <v>352</v>
      </c>
      <c r="F304" t="s">
        <v>0</v>
      </c>
      <c r="G304" s="10">
        <f>TODAY()+304</f>
        <v>44445.426368518514</v>
      </c>
      <c r="H304" s="10">
        <f>TODAY()+305</f>
        <v>44446.426368518514</v>
      </c>
      <c r="I304" t="s">
        <v>0</v>
      </c>
      <c r="J304">
        <v>0</v>
      </c>
      <c r="K304">
        <v>0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492</v>
      </c>
      <c r="C305" t="s">
        <v>0</v>
      </c>
      <c r="D305" t="s">
        <v>0</v>
      </c>
      <c r="E305" t="s">
        <v>354</v>
      </c>
      <c r="F305" t="s">
        <v>0</v>
      </c>
      <c r="G305" s="10">
        <f>TODAY()+305</f>
        <v>44446.426368518514</v>
      </c>
      <c r="H305" s="10">
        <f>TODAY()+306</f>
        <v>44447.426368518514</v>
      </c>
      <c r="I305" t="s">
        <v>0</v>
      </c>
      <c r="J305">
        <v>0</v>
      </c>
      <c r="K305">
        <v>0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493</v>
      </c>
      <c r="C306" t="s">
        <v>0</v>
      </c>
      <c r="D306" t="s">
        <v>0</v>
      </c>
      <c r="E306" t="s">
        <v>356</v>
      </c>
      <c r="F306" t="s">
        <v>0</v>
      </c>
      <c r="G306" s="10">
        <f>TODAY()+306</f>
        <v>44447.426368518514</v>
      </c>
      <c r="H306" s="10">
        <f>TODAY()+307</f>
        <v>44448.426368518514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494</v>
      </c>
      <c r="C307" t="s">
        <v>0</v>
      </c>
      <c r="D307" t="s">
        <v>0</v>
      </c>
      <c r="E307" t="s">
        <v>358</v>
      </c>
      <c r="F307" t="s">
        <v>0</v>
      </c>
      <c r="G307" s="10">
        <f>TODAY()+307</f>
        <v>44448.426368518514</v>
      </c>
      <c r="H307" s="10">
        <f>TODAY()+308</f>
        <v>44449.426368518514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495</v>
      </c>
      <c r="C308" s="7" t="s">
        <v>0</v>
      </c>
      <c r="D308" s="7" t="s">
        <v>479</v>
      </c>
      <c r="E308" s="7"/>
      <c r="F308" s="7" t="s">
        <v>0</v>
      </c>
      <c r="G308" s="8">
        <f>TODAY()+309</f>
        <v>44450.426368518514</v>
      </c>
      <c r="H308" s="8">
        <f>TODAY()+324</f>
        <v>44465.426368518514</v>
      </c>
      <c r="I308" s="7" t="s">
        <v>0</v>
      </c>
      <c r="J308" s="7">
        <v>0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496</v>
      </c>
      <c r="C309" t="s">
        <v>0</v>
      </c>
      <c r="D309" t="s">
        <v>0</v>
      </c>
      <c r="E309" t="s">
        <v>330</v>
      </c>
      <c r="F309" t="s">
        <v>0</v>
      </c>
      <c r="G309" s="10">
        <f>TODAY()+309</f>
        <v>44450.426368518514</v>
      </c>
      <c r="H309" s="10">
        <f>TODAY()+310</f>
        <v>44451.426368518514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497</v>
      </c>
      <c r="C310" t="s">
        <v>0</v>
      </c>
      <c r="D310" t="s">
        <v>0</v>
      </c>
      <c r="E310" t="s">
        <v>332</v>
      </c>
      <c r="F310" t="s">
        <v>0</v>
      </c>
      <c r="G310" s="10">
        <f>TODAY()+310</f>
        <v>44451.426368518514</v>
      </c>
      <c r="H310" s="10">
        <f>TODAY()+311</f>
        <v>44452.426368518514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498</v>
      </c>
      <c r="C311" t="s">
        <v>0</v>
      </c>
      <c r="D311" t="s">
        <v>0</v>
      </c>
      <c r="E311" t="s">
        <v>334</v>
      </c>
      <c r="F311" t="s">
        <v>0</v>
      </c>
      <c r="G311" s="10">
        <f>TODAY()+311</f>
        <v>44452.426368518514</v>
      </c>
      <c r="H311" s="10">
        <f>TODAY()+312</f>
        <v>44453.426368518514</v>
      </c>
      <c r="I311" t="s">
        <v>0</v>
      </c>
      <c r="J311">
        <v>0</v>
      </c>
      <c r="K311">
        <v>0</v>
      </c>
      <c r="L311">
        <v>0</v>
      </c>
      <c r="M311">
        <v>0</v>
      </c>
      <c r="N311" t="s">
        <v>23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499</v>
      </c>
      <c r="C312" t="s">
        <v>0</v>
      </c>
      <c r="D312" t="s">
        <v>0</v>
      </c>
      <c r="E312" t="s">
        <v>336</v>
      </c>
      <c r="F312" t="s">
        <v>0</v>
      </c>
      <c r="G312" s="10">
        <f>TODAY()+312</f>
        <v>44453.426368518514</v>
      </c>
      <c r="H312" s="10">
        <f>TODAY()+313</f>
        <v>44454.426368518514</v>
      </c>
      <c r="I312" t="s">
        <v>0</v>
      </c>
      <c r="J312">
        <v>0</v>
      </c>
      <c r="K312">
        <v>0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500</v>
      </c>
      <c r="C313" t="s">
        <v>0</v>
      </c>
      <c r="D313" t="s">
        <v>0</v>
      </c>
      <c r="E313" t="s">
        <v>338</v>
      </c>
      <c r="F313" t="s">
        <v>0</v>
      </c>
      <c r="G313" s="10">
        <f>TODAY()+313</f>
        <v>44454.426368518514</v>
      </c>
      <c r="H313" s="10">
        <f>TODAY()+314</f>
        <v>44455.426368518514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501</v>
      </c>
      <c r="C314" t="s">
        <v>0</v>
      </c>
      <c r="D314" t="s">
        <v>0</v>
      </c>
      <c r="E314" t="s">
        <v>340</v>
      </c>
      <c r="F314" t="s">
        <v>0</v>
      </c>
      <c r="G314" s="10">
        <f>TODAY()+314</f>
        <v>44455.426368518514</v>
      </c>
      <c r="H314" s="10">
        <f>TODAY()+315</f>
        <v>44456.426368518514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502</v>
      </c>
      <c r="C315" t="s">
        <v>0</v>
      </c>
      <c r="D315" t="s">
        <v>0</v>
      </c>
      <c r="E315" t="s">
        <v>342</v>
      </c>
      <c r="F315" t="s">
        <v>0</v>
      </c>
      <c r="G315" s="10">
        <f>TODAY()+315</f>
        <v>44456.426368518514</v>
      </c>
      <c r="H315" s="10">
        <f>TODAY()+316</f>
        <v>44457.426368518514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503</v>
      </c>
      <c r="C316" t="s">
        <v>0</v>
      </c>
      <c r="D316" t="s">
        <v>0</v>
      </c>
      <c r="E316" t="s">
        <v>344</v>
      </c>
      <c r="F316" t="s">
        <v>0</v>
      </c>
      <c r="G316" s="10">
        <f>TODAY()+316</f>
        <v>44457.426368518514</v>
      </c>
      <c r="H316" s="10">
        <f>TODAY()+317</f>
        <v>44458.426368518514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504</v>
      </c>
      <c r="C317" t="s">
        <v>0</v>
      </c>
      <c r="D317" t="s">
        <v>0</v>
      </c>
      <c r="E317" t="s">
        <v>346</v>
      </c>
      <c r="F317" t="s">
        <v>0</v>
      </c>
      <c r="G317" s="10">
        <f>TODAY()+317</f>
        <v>44458.426368518514</v>
      </c>
      <c r="H317" s="10">
        <f>TODAY()+318</f>
        <v>44459.4263685301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505</v>
      </c>
      <c r="C318" t="s">
        <v>0</v>
      </c>
      <c r="D318" t="s">
        <v>0</v>
      </c>
      <c r="E318" t="s">
        <v>348</v>
      </c>
      <c r="F318" t="s">
        <v>0</v>
      </c>
      <c r="G318" s="10">
        <f>TODAY()+318</f>
        <v>44459.4263685301</v>
      </c>
      <c r="H318" s="10">
        <f>TODAY()+319</f>
        <v>44460.4263685301</v>
      </c>
      <c r="I318" t="s">
        <v>0</v>
      </c>
      <c r="J318">
        <v>0</v>
      </c>
      <c r="K318">
        <v>0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506</v>
      </c>
      <c r="C319" t="s">
        <v>0</v>
      </c>
      <c r="D319" t="s">
        <v>0</v>
      </c>
      <c r="E319" t="s">
        <v>350</v>
      </c>
      <c r="F319" t="s">
        <v>0</v>
      </c>
      <c r="G319" s="10">
        <f>TODAY()+319</f>
        <v>44460.4263685301</v>
      </c>
      <c r="H319" s="10">
        <f>TODAY()+320</f>
        <v>44461.4263685301</v>
      </c>
      <c r="I319" t="s">
        <v>0</v>
      </c>
      <c r="J319">
        <v>0</v>
      </c>
      <c r="K319">
        <v>0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507</v>
      </c>
      <c r="C320" t="s">
        <v>0</v>
      </c>
      <c r="D320" t="s">
        <v>0</v>
      </c>
      <c r="E320" t="s">
        <v>352</v>
      </c>
      <c r="F320" t="s">
        <v>0</v>
      </c>
      <c r="G320" s="10">
        <f>TODAY()+320</f>
        <v>44461.4263685301</v>
      </c>
      <c r="H320" s="10">
        <f>TODAY()+321</f>
        <v>44462.4263685301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508</v>
      </c>
      <c r="C321" t="s">
        <v>0</v>
      </c>
      <c r="D321" t="s">
        <v>0</v>
      </c>
      <c r="E321" t="s">
        <v>354</v>
      </c>
      <c r="F321" t="s">
        <v>0</v>
      </c>
      <c r="G321" s="10">
        <f>TODAY()+321</f>
        <v>44462.4263685301</v>
      </c>
      <c r="H321" s="10">
        <f>TODAY()+322</f>
        <v>44463.4263685301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509</v>
      </c>
      <c r="C322" t="s">
        <v>0</v>
      </c>
      <c r="D322" t="s">
        <v>0</v>
      </c>
      <c r="E322" t="s">
        <v>356</v>
      </c>
      <c r="F322" t="s">
        <v>0</v>
      </c>
      <c r="G322" s="10">
        <f>TODAY()+322</f>
        <v>44463.4263685301</v>
      </c>
      <c r="H322" s="10">
        <f>TODAY()+323</f>
        <v>44464.4263685301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510</v>
      </c>
      <c r="C323" t="s">
        <v>0</v>
      </c>
      <c r="D323" t="s">
        <v>0</v>
      </c>
      <c r="E323" t="s">
        <v>358</v>
      </c>
      <c r="F323" t="s">
        <v>0</v>
      </c>
      <c r="G323" s="10">
        <f>TODAY()+323</f>
        <v>44464.4263685301</v>
      </c>
      <c r="H323" s="10">
        <f>TODAY()+324</f>
        <v>44465.4263685301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511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512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Roadmap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2020-11-06T10:13:58Z</dcterms:created>
  <dcterms:modified xsi:type="dcterms:W3CDTF">2020-11-06T10:13:58Z</dcterms:modified>
</cp:coreProperties>
</file>