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marketing-proposal-template" state="visible" r:id="rId4"/>
  </sheets>
  <calcPr calcId="171027" fullCalcOnLoad="1"/>
</workbook>
</file>

<file path=xl/sharedStrings.xml><?xml version="1.0" encoding="utf-8"?>
<sst xmlns="http://schemas.openxmlformats.org/spreadsheetml/2006/main" count="1707" uniqueCount="252">
  <si>
    <t/>
  </si>
  <si>
    <t xml:space="preserve">Create professional Gantt charts in GanttPRO in a few clicks   </t>
  </si>
  <si>
    <t>marketing-proposal-template</t>
  </si>
  <si>
    <t>Color</t>
  </si>
  <si>
    <t>WBS Number</t>
  </si>
  <si>
    <t>Task name / Title</t>
  </si>
  <si>
    <t>Assigned to</t>
  </si>
  <si>
    <t>Planned start date</t>
  </si>
  <si>
    <t>Planned end date</t>
  </si>
  <si>
    <t>Deadline</t>
  </si>
  <si>
    <t>Progress (%)</t>
  </si>
  <si>
    <t>Duration  (hours)</t>
  </si>
  <si>
    <t>Estimated hours</t>
  </si>
  <si>
    <t>Time log (minutes)</t>
  </si>
  <si>
    <t>Status</t>
  </si>
  <si>
    <t>Priority</t>
  </si>
  <si>
    <t>Task description</t>
  </si>
  <si>
    <t>Cost</t>
  </si>
  <si>
    <t>Actual cost</t>
  </si>
  <si>
    <t>1</t>
  </si>
  <si>
    <t>ANALYSIS AND STRATEGY</t>
  </si>
  <si>
    <t>1.1</t>
  </si>
  <si>
    <t>COMPANY DEFINED</t>
  </si>
  <si>
    <t>Open</t>
  </si>
  <si>
    <t>Medium</t>
  </si>
  <si>
    <t>1.2</t>
  </si>
  <si>
    <t>YOUR MISSION</t>
  </si>
  <si>
    <t>1.3</t>
  </si>
  <si>
    <t>YOUR VISION</t>
  </si>
  <si>
    <t>1.4</t>
  </si>
  <si>
    <t>TARGET AUDIENCE</t>
  </si>
  <si>
    <t>1.5</t>
  </si>
  <si>
    <t>YOUR MESSAGE</t>
  </si>
  <si>
    <t>1.6</t>
  </si>
  <si>
    <t>STRENGTHS DEFINED</t>
  </si>
  <si>
    <t>1.7</t>
  </si>
  <si>
    <t>WEAKNESSES DEFINED</t>
  </si>
  <si>
    <t>2</t>
  </si>
  <si>
    <t>SOCIAL MEDIA MARKETING (BUDGET)</t>
  </si>
  <si>
    <t>2.1</t>
  </si>
  <si>
    <t>HUMAN RESOURCES - COST</t>
  </si>
  <si>
    <t>2.2</t>
  </si>
  <si>
    <t>ADVERTISING</t>
  </si>
  <si>
    <t>2.3</t>
  </si>
  <si>
    <t>PROMOTIONS</t>
  </si>
  <si>
    <t>2.4</t>
  </si>
  <si>
    <t>AGENCY FEES / RETAINER</t>
  </si>
  <si>
    <t>2.5</t>
  </si>
  <si>
    <t>CONTENT CREATION</t>
  </si>
  <si>
    <t>2.6</t>
  </si>
  <si>
    <t>CONTENT MANAGEMENT</t>
  </si>
  <si>
    <t>2.7</t>
  </si>
  <si>
    <t>LICENSED CONTENT</t>
  </si>
  <si>
    <t>2.8</t>
  </si>
  <si>
    <t>SOFTWARE LICENSES</t>
  </si>
  <si>
    <t>2.9</t>
  </si>
  <si>
    <t>GRAPHIC DESIGN</t>
  </si>
  <si>
    <t>2.10</t>
  </si>
  <si>
    <t>VIDEO PRODUCTION</t>
  </si>
  <si>
    <t>3</t>
  </si>
  <si>
    <t>COMPETITIVE ANALYSIS</t>
  </si>
  <si>
    <t>3.1</t>
  </si>
  <si>
    <t>YOUR COMPANY'S COMPETITIVE EDGE</t>
  </si>
  <si>
    <t>3.2</t>
  </si>
  <si>
    <t>COMPETITION DEFINED</t>
  </si>
  <si>
    <t>3.3</t>
  </si>
  <si>
    <t>COMPETITION STRENGTHS</t>
  </si>
  <si>
    <t>3.4</t>
  </si>
  <si>
    <t>WHAT YOUR COMPANY CAN DO DIFFERENTLY</t>
  </si>
  <si>
    <t>3.5</t>
  </si>
  <si>
    <t>POTENTIAL ROADBLOCKS</t>
  </si>
  <si>
    <t>3.6</t>
  </si>
  <si>
    <t>BENEFITS</t>
  </si>
  <si>
    <t>4</t>
  </si>
  <si>
    <t>PLAN BUILDING</t>
  </si>
  <si>
    <t>4.1</t>
  </si>
  <si>
    <t>JOURNALISTS</t>
  </si>
  <si>
    <t>4.2</t>
  </si>
  <si>
    <t>BLOGGERS</t>
  </si>
  <si>
    <t>4.3</t>
  </si>
  <si>
    <t>SOCIAL MEDIA INFLUENCERS</t>
  </si>
  <si>
    <t>4.4</t>
  </si>
  <si>
    <t>SOCIAL MEDIA INTERACTORS</t>
  </si>
  <si>
    <t>4.5</t>
  </si>
  <si>
    <t>PEERS AND PARTNERS</t>
  </si>
  <si>
    <t>4.6</t>
  </si>
  <si>
    <t>CROSS PROMOTIONS</t>
  </si>
  <si>
    <t>4.7</t>
  </si>
  <si>
    <t>OTHER</t>
  </si>
  <si>
    <t>5</t>
  </si>
  <si>
    <t>SOCIAL MEDIA AUDIT</t>
  </si>
  <si>
    <t>5.1</t>
  </si>
  <si>
    <t>FACEBOOK</t>
  </si>
  <si>
    <t>5.1.1</t>
  </si>
  <si>
    <t>LINK</t>
  </si>
  <si>
    <t>5.1.2</t>
  </si>
  <si>
    <t>PROFILE NAME</t>
  </si>
  <si>
    <t>5.1.3</t>
  </si>
  <si>
    <t>FOLLOWERS</t>
  </si>
  <si>
    <t>5.1.4</t>
  </si>
  <si>
    <t>DATE OF LAST ACTIVITY</t>
  </si>
  <si>
    <t>5.1.5</t>
  </si>
  <si>
    <t>FREQUENCY OF POSTS</t>
  </si>
  <si>
    <t>5.1.6</t>
  </si>
  <si>
    <t>MONTLY REFERRAL TRAFFIC</t>
  </si>
  <si>
    <t>5.1.7</t>
  </si>
  <si>
    <t>% OF CHANGE (LAST YEAR)</t>
  </si>
  <si>
    <t>5.1.8</t>
  </si>
  <si>
    <t>% OF CHANGE (LAST MONTH)</t>
  </si>
  <si>
    <t>5.1.9</t>
  </si>
  <si>
    <t>CLICKS PER POST</t>
  </si>
  <si>
    <t>5.1.10</t>
  </si>
  <si>
    <t>CLICKS PER POST (LAST MONTH)</t>
  </si>
  <si>
    <t>5.1.11</t>
  </si>
  <si>
    <t>CLICKS PER POST CHANGE</t>
  </si>
  <si>
    <t>5.1.12</t>
  </si>
  <si>
    <t>FACEBOOK REACH</t>
  </si>
  <si>
    <t>5.1.13</t>
  </si>
  <si>
    <t>FOLLOWERS (TODAY)</t>
  </si>
  <si>
    <t>5.1.14</t>
  </si>
  <si>
    <t>FOLLOWERS (LAST MONTH)</t>
  </si>
  <si>
    <t>5.1.15</t>
  </si>
  <si>
    <t>FOLLOWERS CHANGE</t>
  </si>
  <si>
    <t>5.2</t>
  </si>
  <si>
    <t>INSTAGRAM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</si>
  <si>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</si>
  <si>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</si>
  <si>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</si>
  <si>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</si>
  <si>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</si>
  <si>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</si>
  <si>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</si>
  <si>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</si>
  <si>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</si>
  <si>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</si>
  <si>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</si>
  <si>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</si>
  <si>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</si>
  <si>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</si>
  <si>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5.3</t>
  </si>
  <si>
    <t>TWITTER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</si>
  <si>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</si>
  <si>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</si>
  <si>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</si>
  <si>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</si>
  <si>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</si>
  <si>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</si>
  <si>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</si>
  <si>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</si>
  <si>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</si>
  <si>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5.3.10</t>
  </si>
  <si>
    <t>5.3.11</t>
  </si>
  <si>
    <t>5.3.12</t>
  </si>
  <si>
    <t>5.3.13</t>
  </si>
  <si>
    <t>5.3.14</t>
  </si>
  <si>
    <t>5.4</t>
  </si>
  <si>
    <t>LINKEDIN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</si>
  <si>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</si>
  <si>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</si>
  <si>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</si>
  <si>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</si>
  <si>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</si>
  <si>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</si>
  <si>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</si>
  <si>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</si>
  <si>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</si>
  <si>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</si>
  <si>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</si>
  <si>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5.4.12</t>
  </si>
  <si>
    <t>5.4.13</t>
  </si>
  <si>
    <t>5.4.14</t>
  </si>
  <si>
    <t>5.5</t>
  </si>
  <si>
    <t>SNAPCHAT</t>
  </si>
  <si>
    <t>5.5.1</t>
  </si>
  <si>
    <t>5.5.2</t>
  </si>
  <si>
    <t>5.5.3</t>
  </si>
  <si>
    <t>5.5.4</t>
  </si>
  <si>
    <t>5.5.5</t>
  </si>
  <si>
    <t>5.5.6</t>
  </si>
  <si>
    <t>5.5.7</t>
  </si>
  <si>
    <t>5.5.8</t>
  </si>
  <si>
    <t>5.5.9</t>
  </si>
  <si>
    <t>5.5.10</t>
  </si>
  <si>
    <t>5.5.11</t>
  </si>
  <si>
    <t>5.5.12</t>
  </si>
  <si>
    <t>5.5.13</t>
  </si>
  <si>
    <t>5.5.14</t>
  </si>
  <si>
    <t>5.6</t>
  </si>
  <si>
    <t>PINTEREST</t>
  </si>
  <si>
    <t>5.6.1</t>
  </si>
  <si>
    <t>5.6.2</t>
  </si>
  <si>
    <t>5.6.3</t>
  </si>
  <si>
    <t>5.6.4</t>
  </si>
  <si>
    <t>5.6.5</t>
  </si>
  <si>
    <t>5.6.6</t>
  </si>
  <si>
    <t>5.6.7</t>
  </si>
  <si>
    <t>5.6.8</t>
  </si>
  <si>
    <t>5.6.9</t>
  </si>
  <si>
    <t>5.6.10</t>
  </si>
  <si>
    <t>5.6.11</t>
  </si>
  <si>
    <t>5.6.12</t>
  </si>
  <si>
    <t>5.6.13</t>
  </si>
  <si>
    <t>5.6.14</t>
  </si>
  <si>
    <t>5.7</t>
  </si>
  <si>
    <t>TUMBLR</t>
  </si>
  <si>
    <t>5.7.1</t>
  </si>
  <si>
    <t>5.7.2</t>
  </si>
  <si>
    <t>5.7.3</t>
  </si>
  <si>
    <t>5.7.4</t>
  </si>
  <si>
    <t>5.7.5</t>
  </si>
  <si>
    <t>5.7.6</t>
  </si>
  <si>
    <t>5.7.7</t>
  </si>
  <si>
    <t>5.7.8</t>
  </si>
  <si>
    <t>5.7.9</t>
  </si>
  <si>
    <t>5.7.10</t>
  </si>
  <si>
    <t>5.7.11</t>
  </si>
  <si>
    <t>5.7.12</t>
  </si>
  <si>
    <t>5.7.13</t>
  </si>
  <si>
    <t>5.7.14</t>
  </si>
  <si>
    <t>5.8</t>
  </si>
  <si>
    <t>YOUTUBE</t>
  </si>
  <si>
    <t>5.8.1</t>
  </si>
  <si>
    <t>5.8.2</t>
  </si>
  <si>
    <t>5.8.3</t>
  </si>
  <si>
    <t>5.8.4</t>
  </si>
  <si>
    <t>5.8.5</t>
  </si>
  <si>
    <t>5.8.6</t>
  </si>
  <si>
    <t>5.8.7</t>
  </si>
  <si>
    <t>5.8.8</t>
  </si>
  <si>
    <t>5.8.9</t>
  </si>
  <si>
    <t>5.8.10</t>
  </si>
  <si>
    <t>5.8.11</t>
  </si>
  <si>
    <t>5.8.12</t>
  </si>
  <si>
    <t>5.8.13</t>
  </si>
  <si>
    <t>5.8.14</t>
  </si>
  <si>
    <t>5.9</t>
  </si>
  <si>
    <t>5.9.1</t>
  </si>
  <si>
    <t>5.9.2</t>
  </si>
  <si>
    <t>5.9.3</t>
  </si>
  <si>
    <t>5.9.4</t>
  </si>
  <si>
    <t>5.9.5</t>
  </si>
  <si>
    <t>5.9.6</t>
  </si>
  <si>
    <t>5.9.7</t>
  </si>
  <si>
    <t>5.9.8</t>
  </si>
  <si>
    <t>5.9.9</t>
  </si>
  <si>
    <t>5.9.10</t>
  </si>
  <si>
    <t>5.9.11</t>
  </si>
  <si>
    <t>5.9.12</t>
  </si>
  <si>
    <t>5.9.13</t>
  </si>
  <si>
    <t>5.9.14</t>
  </si>
  <si>
    <t xml:space="preserve">  This document has been created with the help of https://ganttpro.com online service</t>
  </si>
  <si>
    <t xml:space="preserve">  You are free to use the document for your purposes with no limitations. To edit it, please, create a copy or use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</si>
</sst>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8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FFCC80"/>
      </patternFill>
    </fill>
    <fill>
      <patternFill patternType="solid">
        <fgColor rgb="FF50C7D6"/>
      </patternFill>
    </fill>
    <fill>
      <patternFill patternType="solid">
        <fgColor rgb="FF81C784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0" fillId="6" borderId="0" xfId="0" applyFill="1" applyAlignment="1">
      <alignment indent="3"/>
    </xf>
    <xf numFmtId="14" fontId="0" fillId="0" borderId="0" xfId="0" applyNumberFormat="1"/>
    <xf numFmtId="0" fontId="4" fillId="7" borderId="0" xfId="0" applyFont="1" applyFill="1" applyAlignment="1">
      <alignment indent="3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ganttpro.com?utm_source=excel_generated_header_logo&amp;title=marketing-proposal-template_(GanttPRO.com)_20 11 2020 17 1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hlinkClick xmlns:r="http://schemas.openxmlformats.org/officeDocument/2006/relationships" r:id="rId2" tooltip="GanttPRO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ganttpro.com?utm_source=excel_generated_header_text&amp;title=marketing-proposal-template_(GanttPRO.com)_20 11 2020 17 11" TargetMode="External"/><Relationship Id="rId2" Type="http://schemas.openxmlformats.org/officeDocument/2006/relationships/hyperlink" Target="https://ganttpro.com?utm_source=excel_generated_footer_text_1&amp;title=marketing-proposal-template_(GanttPRO.com)_20 11 2020 17 11" TargetMode="External"/><Relationship Id="rId3" Type="http://schemas.openxmlformats.org/officeDocument/2006/relationships/hyperlink" Target="https://ganttpro.com?utm_source=excel_generated_footer_text_2&amp;title=marketing-proposal-template_(GanttPRO.com)_20 11 2020 17 11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9"/>
  <sheetFormatPr defaultRowHeight="15" outlineLevelRow="0" outlineLevelCol="0" x14ac:dyDescent="55"/>
  <cols>
    <col min="1" max="1" width="3" customWidth="1"/>
    <col min="2" max="2" width="11" customWidth="1"/>
    <col min="3" max="4" width="3" customWidth="1"/>
    <col min="5" max="5" width="30" customWidth="1"/>
    <col min="6" max="8" width="11" customWidth="1"/>
    <col min="14" max="16" width="11" customWidth="1"/>
  </cols>
  <sheetData>
    <row r="1" spans="1:18" x14ac:dyDescent="0.25">
      <c r="A1" s="1" t="s">
        <v>0</v>
      </c>
      <c r="B1" s="1"/>
      <c r="C1" s="1"/>
      <c r="D1" s="1"/>
      <c r="E1" s="1"/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</row>
    <row r="2" spans="1:18" x14ac:dyDescent="0.25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</row>
    <row r="4" spans="1:18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4">
        <f>TODAY()</f>
        <v>44155.591541574075</v>
      </c>
      <c r="K4" s="4"/>
      <c r="L4" s="4"/>
      <c r="M4" s="4"/>
      <c r="N4" s="4"/>
      <c r="O4" s="4"/>
      <c r="P4" s="4"/>
      <c r="Q4" s="4"/>
      <c r="R4" s="4"/>
    </row>
    <row r="5" spans="1:18" x14ac:dyDescent="0.25">
      <c r="A5" s="5" t="s">
        <v>3</v>
      </c>
      <c r="B5" s="5" t="s">
        <v>4</v>
      </c>
      <c r="C5" s="5" t="s">
        <v>0</v>
      </c>
      <c r="D5" s="5" t="s">
        <v>0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</row>
    <row r="6" spans="1:18" x14ac:dyDescent="0.25">
      <c r="A6" s="6" t="s">
        <v>0</v>
      </c>
      <c r="B6" s="7" t="s">
        <v>19</v>
      </c>
      <c r="C6" s="7" t="s">
        <v>20</v>
      </c>
      <c r="D6" s="7"/>
      <c r="E6" s="7"/>
      <c r="F6" s="7" t="s">
        <v>0</v>
      </c>
      <c r="G6" s="8">
        <f>TODAY()+1</f>
        <v>44156.591540625</v>
      </c>
      <c r="H6" s="8">
        <f>TODAY()+8</f>
        <v>44163.591540636575</v>
      </c>
      <c r="I6" s="7" t="s">
        <v>0</v>
      </c>
      <c r="J6" s="7">
        <v>0</v>
      </c>
      <c r="K6" s="7">
        <v>40</v>
      </c>
      <c r="L6" s="7">
        <v>0</v>
      </c>
      <c r="M6" s="7">
        <v>0</v>
      </c>
      <c r="N6" s="7" t="s">
        <v>0</v>
      </c>
      <c r="O6" s="7" t="s">
        <v>0</v>
      </c>
      <c r="P6" s="7" t="s">
        <v>0</v>
      </c>
      <c r="Q6" s="7">
        <v>0</v>
      </c>
      <c r="R6" s="7">
        <v>0</v>
      </c>
    </row>
    <row r="7" spans="1:18" x14ac:dyDescent="0.25">
      <c r="A7" s="9" t="s">
        <v>0</v>
      </c>
      <c r="B7" t="s">
        <v>21</v>
      </c>
      <c r="C7" t="s">
        <v>0</v>
      </c>
      <c r="D7" t="s">
        <v>22</v>
      </c>
      <c r="E7"/>
      <c r="F7" t="s">
        <v>0</v>
      </c>
      <c r="G7" s="10">
        <f>TODAY()+1</f>
        <v>44156.591540636575</v>
      </c>
      <c r="H7" s="10">
        <f>TODAY()+2</f>
        <v>44157.591540636575</v>
      </c>
      <c r="I7" t="s">
        <v>0</v>
      </c>
      <c r="J7">
        <v>0</v>
      </c>
      <c r="K7">
        <v>8</v>
      </c>
      <c r="L7">
        <v>0</v>
      </c>
      <c r="M7">
        <v>0</v>
      </c>
      <c r="N7" t="s">
        <v>23</v>
      </c>
      <c r="O7" t="s">
        <v>24</v>
      </c>
      <c r="P7" t="s">
        <v>0</v>
      </c>
      <c r="Q7">
        <v>0</v>
      </c>
      <c r="R7">
        <v>0</v>
      </c>
    </row>
    <row r="8" spans="1:18" x14ac:dyDescent="0.25">
      <c r="A8" s="9" t="s">
        <v>0</v>
      </c>
      <c r="B8" t="s">
        <v>25</v>
      </c>
      <c r="C8" t="s">
        <v>0</v>
      </c>
      <c r="D8" t="s">
        <v>26</v>
      </c>
      <c r="E8"/>
      <c r="F8" t="s">
        <v>0</v>
      </c>
      <c r="G8" s="10">
        <f>TODAY()+2</f>
        <v>44157.591540636575</v>
      </c>
      <c r="H8" s="10">
        <f>TODAY()+3</f>
        <v>44158.591540636575</v>
      </c>
      <c r="I8" t="s">
        <v>0</v>
      </c>
      <c r="J8">
        <v>0</v>
      </c>
      <c r="K8">
        <v>8</v>
      </c>
      <c r="L8">
        <v>0</v>
      </c>
      <c r="M8">
        <v>0</v>
      </c>
      <c r="N8" t="s">
        <v>23</v>
      </c>
      <c r="O8" t="s">
        <v>24</v>
      </c>
      <c r="P8" t="s">
        <v>0</v>
      </c>
      <c r="Q8">
        <v>0</v>
      </c>
      <c r="R8">
        <v>0</v>
      </c>
    </row>
    <row r="9" spans="1:18" x14ac:dyDescent="0.25">
      <c r="A9" s="9" t="s">
        <v>0</v>
      </c>
      <c r="B9" t="s">
        <v>27</v>
      </c>
      <c r="C9" t="s">
        <v>0</v>
      </c>
      <c r="D9" t="s">
        <v>28</v>
      </c>
      <c r="E9"/>
      <c r="F9" t="s">
        <v>0</v>
      </c>
      <c r="G9" s="10">
        <f>TODAY()+3</f>
        <v>44158.591540636575</v>
      </c>
      <c r="H9" s="10">
        <f>TODAY()+3</f>
        <v>44158.591540636575</v>
      </c>
      <c r="I9" t="s">
        <v>0</v>
      </c>
      <c r="J9">
        <v>0</v>
      </c>
      <c r="K9">
        <v>8</v>
      </c>
      <c r="L9">
        <v>0</v>
      </c>
      <c r="M9">
        <v>0</v>
      </c>
      <c r="N9" t="s">
        <v>23</v>
      </c>
      <c r="O9" t="s">
        <v>24</v>
      </c>
      <c r="P9" t="s">
        <v>0</v>
      </c>
      <c r="Q9">
        <v>0</v>
      </c>
      <c r="R9">
        <v>0</v>
      </c>
    </row>
    <row r="10" spans="1:18" x14ac:dyDescent="0.25">
      <c r="A10" s="9" t="s">
        <v>0</v>
      </c>
      <c r="B10" t="s">
        <v>29</v>
      </c>
      <c r="C10" t="s">
        <v>0</v>
      </c>
      <c r="D10" t="s">
        <v>30</v>
      </c>
      <c r="E10"/>
      <c r="F10" t="s">
        <v>0</v>
      </c>
      <c r="G10" s="10">
        <f>TODAY()+6</f>
        <v>44161.59154064815</v>
      </c>
      <c r="H10" s="10">
        <f>TODAY()+6</f>
        <v>44161.59154064815</v>
      </c>
      <c r="I10" t="s">
        <v>0</v>
      </c>
      <c r="J10">
        <v>0</v>
      </c>
      <c r="K10">
        <v>8</v>
      </c>
      <c r="L10">
        <v>0</v>
      </c>
      <c r="M10">
        <v>0</v>
      </c>
      <c r="N10" t="s">
        <v>23</v>
      </c>
      <c r="O10" t="s">
        <v>24</v>
      </c>
      <c r="P10" t="s">
        <v>0</v>
      </c>
      <c r="Q10">
        <v>0</v>
      </c>
      <c r="R10">
        <v>0</v>
      </c>
    </row>
    <row r="11" spans="1:18" x14ac:dyDescent="0.25">
      <c r="A11" s="9" t="s">
        <v>0</v>
      </c>
      <c r="B11" t="s">
        <v>31</v>
      </c>
      <c r="C11" t="s">
        <v>0</v>
      </c>
      <c r="D11" t="s">
        <v>32</v>
      </c>
      <c r="E11"/>
      <c r="F11" t="s">
        <v>0</v>
      </c>
      <c r="G11" s="10">
        <f>TODAY()+6</f>
        <v>44161.59154064815</v>
      </c>
      <c r="H11" s="10">
        <f>TODAY()+6</f>
        <v>44161.59154064815</v>
      </c>
      <c r="I11" t="s">
        <v>0</v>
      </c>
      <c r="J11">
        <v>0</v>
      </c>
      <c r="K11">
        <v>8</v>
      </c>
      <c r="L11">
        <v>0</v>
      </c>
      <c r="M11">
        <v>0</v>
      </c>
      <c r="N11" t="s">
        <v>23</v>
      </c>
      <c r="O11" t="s">
        <v>24</v>
      </c>
      <c r="P11" t="s">
        <v>0</v>
      </c>
      <c r="Q11">
        <v>0</v>
      </c>
      <c r="R11">
        <v>0</v>
      </c>
    </row>
    <row r="12" spans="1:18" x14ac:dyDescent="0.25">
      <c r="A12" s="9" t="s">
        <v>0</v>
      </c>
      <c r="B12" t="s">
        <v>33</v>
      </c>
      <c r="C12" t="s">
        <v>0</v>
      </c>
      <c r="D12" t="s">
        <v>34</v>
      </c>
      <c r="E12"/>
      <c r="F12" t="s">
        <v>0</v>
      </c>
      <c r="G12" s="10">
        <f>TODAY()+6</f>
        <v>44161.59154064815</v>
      </c>
      <c r="H12" s="10">
        <f>TODAY()+7</f>
        <v>44162.59154064815</v>
      </c>
      <c r="I12" t="s">
        <v>0</v>
      </c>
      <c r="J12">
        <v>0</v>
      </c>
      <c r="K12">
        <v>8</v>
      </c>
      <c r="L12">
        <v>0</v>
      </c>
      <c r="M12">
        <v>0</v>
      </c>
      <c r="N12" t="s">
        <v>23</v>
      </c>
      <c r="O12" t="s">
        <v>24</v>
      </c>
      <c r="P12" t="s">
        <v>0</v>
      </c>
      <c r="Q12">
        <v>0</v>
      </c>
      <c r="R12">
        <v>0</v>
      </c>
    </row>
    <row r="13" spans="1:18" x14ac:dyDescent="0.25">
      <c r="A13" s="9" t="s">
        <v>0</v>
      </c>
      <c r="B13" t="s">
        <v>35</v>
      </c>
      <c r="C13" t="s">
        <v>0</v>
      </c>
      <c r="D13" t="s">
        <v>36</v>
      </c>
      <c r="E13"/>
      <c r="F13" t="s">
        <v>0</v>
      </c>
      <c r="G13" s="10">
        <f>TODAY()+7</f>
        <v>44162.59154064815</v>
      </c>
      <c r="H13" s="10">
        <f>TODAY()+8</f>
        <v>44163.59154064815</v>
      </c>
      <c r="I13" t="s">
        <v>0</v>
      </c>
      <c r="J13">
        <v>0</v>
      </c>
      <c r="K13">
        <v>8</v>
      </c>
      <c r="L13">
        <v>0</v>
      </c>
      <c r="M13">
        <v>0</v>
      </c>
      <c r="N13" t="s">
        <v>23</v>
      </c>
      <c r="O13" t="s">
        <v>24</v>
      </c>
      <c r="P13" t="s">
        <v>0</v>
      </c>
      <c r="Q13">
        <v>0</v>
      </c>
      <c r="R13">
        <v>0</v>
      </c>
    </row>
    <row r="14" spans="1:18" x14ac:dyDescent="0.25">
      <c r="A14" s="6" t="s">
        <v>0</v>
      </c>
      <c r="B14" s="7" t="s">
        <v>37</v>
      </c>
      <c r="C14" s="7" t="s">
        <v>38</v>
      </c>
      <c r="D14" s="7"/>
      <c r="E14" s="7"/>
      <c r="F14" s="7" t="s">
        <v>0</v>
      </c>
      <c r="G14" s="8">
        <f>TODAY()+9</f>
        <v>44164.59154064815</v>
      </c>
      <c r="H14" s="8">
        <f>TODAY()+20</f>
        <v>44175.59154064815</v>
      </c>
      <c r="I14" s="7" t="s">
        <v>0</v>
      </c>
      <c r="J14" s="7">
        <v>0</v>
      </c>
      <c r="K14" s="7">
        <v>64</v>
      </c>
      <c r="L14" s="7">
        <v>0</v>
      </c>
      <c r="M14" s="7">
        <v>0</v>
      </c>
      <c r="N14" s="7" t="s">
        <v>0</v>
      </c>
      <c r="O14" s="7" t="s">
        <v>0</v>
      </c>
      <c r="P14" s="7" t="s">
        <v>0</v>
      </c>
      <c r="Q14" s="7">
        <v>0</v>
      </c>
      <c r="R14" s="7">
        <v>0</v>
      </c>
    </row>
    <row r="15" spans="1:18" x14ac:dyDescent="0.25">
      <c r="A15" s="9" t="s">
        <v>0</v>
      </c>
      <c r="B15" t="s">
        <v>39</v>
      </c>
      <c r="C15" t="s">
        <v>0</v>
      </c>
      <c r="D15" t="s">
        <v>40</v>
      </c>
      <c r="E15"/>
      <c r="F15" t="s">
        <v>0</v>
      </c>
      <c r="G15" s="10">
        <f>TODAY()+9</f>
        <v>44164.59154065972</v>
      </c>
      <c r="H15" s="10">
        <f>TODAY()+10</f>
        <v>44165.59154065972</v>
      </c>
      <c r="I15" t="s">
        <v>0</v>
      </c>
      <c r="J15">
        <v>0</v>
      </c>
      <c r="K15">
        <v>8</v>
      </c>
      <c r="L15">
        <v>0</v>
      </c>
      <c r="M15">
        <v>0</v>
      </c>
      <c r="N15" t="s">
        <v>23</v>
      </c>
      <c r="O15" t="s">
        <v>24</v>
      </c>
      <c r="P15" t="s">
        <v>0</v>
      </c>
      <c r="Q15">
        <v>0</v>
      </c>
      <c r="R15">
        <v>0</v>
      </c>
    </row>
    <row r="16" spans="1:18" x14ac:dyDescent="0.25">
      <c r="A16" s="9" t="s">
        <v>0</v>
      </c>
      <c r="B16" t="s">
        <v>41</v>
      </c>
      <c r="C16" t="s">
        <v>0</v>
      </c>
      <c r="D16" t="s">
        <v>42</v>
      </c>
      <c r="E16"/>
      <c r="F16" t="s">
        <v>0</v>
      </c>
      <c r="G16" s="10">
        <f>TODAY()+10</f>
        <v>44165.59154065972</v>
      </c>
      <c r="H16" s="10">
        <f>TODAY()+10</f>
        <v>44165.59154065972</v>
      </c>
      <c r="I16" t="s">
        <v>0</v>
      </c>
      <c r="J16">
        <v>0</v>
      </c>
      <c r="K16">
        <v>8</v>
      </c>
      <c r="L16">
        <v>0</v>
      </c>
      <c r="M16">
        <v>0</v>
      </c>
      <c r="N16" t="s">
        <v>23</v>
      </c>
      <c r="O16" t="s">
        <v>24</v>
      </c>
      <c r="P16" t="s">
        <v>0</v>
      </c>
      <c r="Q16">
        <v>0</v>
      </c>
      <c r="R16">
        <v>0</v>
      </c>
    </row>
    <row r="17" spans="1:18" x14ac:dyDescent="0.25">
      <c r="A17" s="9" t="s">
        <v>0</v>
      </c>
      <c r="B17" t="s">
        <v>43</v>
      </c>
      <c r="C17" t="s">
        <v>0</v>
      </c>
      <c r="D17" t="s">
        <v>44</v>
      </c>
      <c r="E17"/>
      <c r="F17" t="s">
        <v>0</v>
      </c>
      <c r="G17" s="10">
        <f>TODAY()+13</f>
        <v>44168.59154065972</v>
      </c>
      <c r="H17" s="10">
        <f>TODAY()+13</f>
        <v>44168.59154065972</v>
      </c>
      <c r="I17" t="s">
        <v>0</v>
      </c>
      <c r="J17">
        <v>0</v>
      </c>
      <c r="K17">
        <v>8</v>
      </c>
      <c r="L17">
        <v>0</v>
      </c>
      <c r="M17">
        <v>0</v>
      </c>
      <c r="N17" t="s">
        <v>23</v>
      </c>
      <c r="O17" t="s">
        <v>24</v>
      </c>
      <c r="P17" t="s">
        <v>0</v>
      </c>
      <c r="Q17">
        <v>0</v>
      </c>
      <c r="R17">
        <v>0</v>
      </c>
    </row>
    <row r="18" spans="1:18" x14ac:dyDescent="0.25">
      <c r="A18" s="9" t="s">
        <v>0</v>
      </c>
      <c r="B18" t="s">
        <v>45</v>
      </c>
      <c r="C18" t="s">
        <v>0</v>
      </c>
      <c r="D18" t="s">
        <v>46</v>
      </c>
      <c r="E18"/>
      <c r="F18" t="s">
        <v>0</v>
      </c>
      <c r="G18" s="10">
        <f>TODAY()+13</f>
        <v>44168.591540671296</v>
      </c>
      <c r="H18" s="10">
        <f>TODAY()+13</f>
        <v>44168.591540671296</v>
      </c>
      <c r="I18" t="s">
        <v>0</v>
      </c>
      <c r="J18">
        <v>0</v>
      </c>
      <c r="K18">
        <v>8</v>
      </c>
      <c r="L18">
        <v>0</v>
      </c>
      <c r="M18">
        <v>0</v>
      </c>
      <c r="N18" t="s">
        <v>23</v>
      </c>
      <c r="O18" t="s">
        <v>24</v>
      </c>
      <c r="P18" t="s">
        <v>0</v>
      </c>
      <c r="Q18">
        <v>0</v>
      </c>
      <c r="R18">
        <v>0</v>
      </c>
    </row>
    <row r="19" spans="1:18" x14ac:dyDescent="0.25">
      <c r="A19" s="9" t="s">
        <v>0</v>
      </c>
      <c r="B19" t="s">
        <v>47</v>
      </c>
      <c r="C19" t="s">
        <v>0</v>
      </c>
      <c r="D19" t="s">
        <v>48</v>
      </c>
      <c r="E19"/>
      <c r="F19" t="s">
        <v>0</v>
      </c>
      <c r="G19" s="10">
        <f>TODAY()+14</f>
        <v>44169.591540671296</v>
      </c>
      <c r="H19" s="10">
        <f>TODAY()+15</f>
        <v>44170.591540671296</v>
      </c>
      <c r="I19" t="s">
        <v>0</v>
      </c>
      <c r="J19">
        <v>0</v>
      </c>
      <c r="K19">
        <v>8</v>
      </c>
      <c r="L19">
        <v>0</v>
      </c>
      <c r="M19">
        <v>0</v>
      </c>
      <c r="N19" t="s">
        <v>23</v>
      </c>
      <c r="O19" t="s">
        <v>24</v>
      </c>
      <c r="P19" t="s">
        <v>0</v>
      </c>
      <c r="Q19">
        <v>0</v>
      </c>
      <c r="R19">
        <v>0</v>
      </c>
    </row>
    <row r="20" spans="1:18" x14ac:dyDescent="0.25">
      <c r="A20" s="9" t="s">
        <v>0</v>
      </c>
      <c r="B20" t="s">
        <v>49</v>
      </c>
      <c r="C20" t="s">
        <v>0</v>
      </c>
      <c r="D20" t="s">
        <v>50</v>
      </c>
      <c r="E20"/>
      <c r="F20" t="s">
        <v>0</v>
      </c>
      <c r="G20" s="10">
        <f>TODAY()+15</f>
        <v>44170.591540671296</v>
      </c>
      <c r="H20" s="10">
        <f>TODAY()+16</f>
        <v>44171.591540671296</v>
      </c>
      <c r="I20" t="s">
        <v>0</v>
      </c>
      <c r="J20">
        <v>0</v>
      </c>
      <c r="K20">
        <v>8</v>
      </c>
      <c r="L20">
        <v>0</v>
      </c>
      <c r="M20">
        <v>0</v>
      </c>
      <c r="N20" t="s">
        <v>23</v>
      </c>
      <c r="O20" t="s">
        <v>24</v>
      </c>
      <c r="P20" t="s">
        <v>0</v>
      </c>
      <c r="Q20">
        <v>0</v>
      </c>
      <c r="R20">
        <v>0</v>
      </c>
    </row>
    <row r="21" spans="1:18" x14ac:dyDescent="0.25">
      <c r="A21" s="9" t="s">
        <v>0</v>
      </c>
      <c r="B21" t="s">
        <v>51</v>
      </c>
      <c r="C21" t="s">
        <v>0</v>
      </c>
      <c r="D21" t="s">
        <v>52</v>
      </c>
      <c r="E21"/>
      <c r="F21" t="s">
        <v>0</v>
      </c>
      <c r="G21" s="10">
        <f>TODAY()+16</f>
        <v>44171.591540671296</v>
      </c>
      <c r="H21" s="10">
        <f>TODAY()+17</f>
        <v>44172.591540671296</v>
      </c>
      <c r="I21" t="s">
        <v>0</v>
      </c>
      <c r="J21">
        <v>0</v>
      </c>
      <c r="K21">
        <v>8</v>
      </c>
      <c r="L21">
        <v>0</v>
      </c>
      <c r="M21">
        <v>0</v>
      </c>
      <c r="N21" t="s">
        <v>23</v>
      </c>
      <c r="O21" t="s">
        <v>24</v>
      </c>
      <c r="P21" t="s">
        <v>0</v>
      </c>
      <c r="Q21">
        <v>0</v>
      </c>
      <c r="R21">
        <v>0</v>
      </c>
    </row>
    <row r="22" spans="1:18" x14ac:dyDescent="0.25">
      <c r="A22" s="9" t="s">
        <v>0</v>
      </c>
      <c r="B22" t="s">
        <v>53</v>
      </c>
      <c r="C22" t="s">
        <v>0</v>
      </c>
      <c r="D22" t="s">
        <v>54</v>
      </c>
      <c r="E22"/>
      <c r="F22" t="s">
        <v>0</v>
      </c>
      <c r="G22" s="10">
        <f>TODAY()+17</f>
        <v>44172.591540671296</v>
      </c>
      <c r="H22" s="10">
        <f>TODAY()+17</f>
        <v>44172.591540671296</v>
      </c>
      <c r="I22" t="s">
        <v>0</v>
      </c>
      <c r="J22">
        <v>0</v>
      </c>
      <c r="K22">
        <v>8</v>
      </c>
      <c r="L22">
        <v>0</v>
      </c>
      <c r="M22">
        <v>0</v>
      </c>
      <c r="N22" t="s">
        <v>23</v>
      </c>
      <c r="O22" t="s">
        <v>24</v>
      </c>
      <c r="P22" t="s">
        <v>0</v>
      </c>
      <c r="Q22">
        <v>0</v>
      </c>
      <c r="R22">
        <v>0</v>
      </c>
    </row>
    <row r="23" spans="1:18" x14ac:dyDescent="0.25">
      <c r="A23" s="9" t="s">
        <v>0</v>
      </c>
      <c r="B23" t="s">
        <v>55</v>
      </c>
      <c r="C23" t="s">
        <v>0</v>
      </c>
      <c r="D23" t="s">
        <v>56</v>
      </c>
      <c r="E23"/>
      <c r="F23" t="s">
        <v>0</v>
      </c>
      <c r="G23" s="10">
        <f>TODAY()+20</f>
        <v>44175.59154068287</v>
      </c>
      <c r="H23" s="10">
        <f>TODAY()+20</f>
        <v>44175.59154068287</v>
      </c>
      <c r="I23" t="s">
        <v>0</v>
      </c>
      <c r="J23">
        <v>0</v>
      </c>
      <c r="K23">
        <v>8</v>
      </c>
      <c r="L23">
        <v>0</v>
      </c>
      <c r="M23">
        <v>0</v>
      </c>
      <c r="N23" t="s">
        <v>23</v>
      </c>
      <c r="O23" t="s">
        <v>24</v>
      </c>
      <c r="P23" t="s">
        <v>0</v>
      </c>
      <c r="Q23">
        <v>0</v>
      </c>
      <c r="R23">
        <v>0</v>
      </c>
    </row>
    <row r="24" spans="1:18" x14ac:dyDescent="0.25">
      <c r="A24" s="9" t="s">
        <v>0</v>
      </c>
      <c r="B24" t="s">
        <v>57</v>
      </c>
      <c r="C24" t="s">
        <v>0</v>
      </c>
      <c r="D24" t="s">
        <v>58</v>
      </c>
      <c r="E24"/>
      <c r="F24" t="s">
        <v>0</v>
      </c>
      <c r="G24" s="10">
        <f>TODAY()+20</f>
        <v>44175.59154068287</v>
      </c>
      <c r="H24" s="10">
        <f>TODAY()+20</f>
        <v>44175.59154068287</v>
      </c>
      <c r="I24" t="s">
        <v>0</v>
      </c>
      <c r="J24">
        <v>0</v>
      </c>
      <c r="K24">
        <v>8</v>
      </c>
      <c r="L24">
        <v>0</v>
      </c>
      <c r="M24">
        <v>0</v>
      </c>
      <c r="N24" t="s">
        <v>23</v>
      </c>
      <c r="O24" t="s">
        <v>24</v>
      </c>
      <c r="P24" t="s">
        <v>0</v>
      </c>
      <c r="Q24">
        <v>0</v>
      </c>
      <c r="R24">
        <v>0</v>
      </c>
    </row>
    <row r="25" spans="1:18" x14ac:dyDescent="0.25">
      <c r="A25" s="6" t="s">
        <v>0</v>
      </c>
      <c r="B25" s="7" t="s">
        <v>59</v>
      </c>
      <c r="C25" s="7" t="s">
        <v>60</v>
      </c>
      <c r="D25" s="7"/>
      <c r="E25" s="7"/>
      <c r="F25" s="7" t="s">
        <v>0</v>
      </c>
      <c r="G25" s="8">
        <f>TODAY()+21</f>
        <v>44176.59154068287</v>
      </c>
      <c r="H25" s="8">
        <f>TODAY()+27</f>
        <v>44182.59154068287</v>
      </c>
      <c r="I25" s="7" t="s">
        <v>0</v>
      </c>
      <c r="J25" s="7">
        <v>0</v>
      </c>
      <c r="K25" s="7">
        <v>40</v>
      </c>
      <c r="L25" s="7">
        <v>0</v>
      </c>
      <c r="M25" s="7">
        <v>0</v>
      </c>
      <c r="N25" s="7" t="s">
        <v>0</v>
      </c>
      <c r="O25" s="7" t="s">
        <v>0</v>
      </c>
      <c r="P25" s="7" t="s">
        <v>0</v>
      </c>
      <c r="Q25" s="7">
        <v>0</v>
      </c>
      <c r="R25" s="7">
        <v>0</v>
      </c>
    </row>
    <row r="26" spans="1:18" x14ac:dyDescent="0.25">
      <c r="A26" s="9" t="s">
        <v>0</v>
      </c>
      <c r="B26" t="s">
        <v>61</v>
      </c>
      <c r="C26" t="s">
        <v>0</v>
      </c>
      <c r="D26" t="s">
        <v>62</v>
      </c>
      <c r="E26"/>
      <c r="F26" t="s">
        <v>0</v>
      </c>
      <c r="G26" s="10">
        <f>TODAY()+21</f>
        <v>44176.59154068287</v>
      </c>
      <c r="H26" s="10">
        <f>TODAY()+22</f>
        <v>44177.59154068287</v>
      </c>
      <c r="I26" t="s">
        <v>0</v>
      </c>
      <c r="J26">
        <v>0</v>
      </c>
      <c r="K26">
        <v>8</v>
      </c>
      <c r="L26">
        <v>0</v>
      </c>
      <c r="M26">
        <v>0</v>
      </c>
      <c r="N26" t="s">
        <v>23</v>
      </c>
      <c r="O26" t="s">
        <v>24</v>
      </c>
      <c r="P26" t="s">
        <v>0</v>
      </c>
      <c r="Q26">
        <v>0</v>
      </c>
      <c r="R26">
        <v>0</v>
      </c>
    </row>
    <row r="27" spans="1:18" x14ac:dyDescent="0.25">
      <c r="A27" s="9" t="s">
        <v>0</v>
      </c>
      <c r="B27" t="s">
        <v>63</v>
      </c>
      <c r="C27" t="s">
        <v>0</v>
      </c>
      <c r="D27" t="s">
        <v>64</v>
      </c>
      <c r="E27"/>
      <c r="F27" t="s">
        <v>0</v>
      </c>
      <c r="G27" s="10">
        <f>TODAY()+22</f>
        <v>44177.59154068287</v>
      </c>
      <c r="H27" s="10">
        <f>TODAY()+23</f>
        <v>44178.59154068287</v>
      </c>
      <c r="I27" t="s">
        <v>0</v>
      </c>
      <c r="J27">
        <v>0</v>
      </c>
      <c r="K27">
        <v>8</v>
      </c>
      <c r="L27">
        <v>0</v>
      </c>
      <c r="M27">
        <v>0</v>
      </c>
      <c r="N27" t="s">
        <v>23</v>
      </c>
      <c r="O27" t="s">
        <v>24</v>
      </c>
      <c r="P27" t="s">
        <v>0</v>
      </c>
      <c r="Q27">
        <v>0</v>
      </c>
      <c r="R27">
        <v>0</v>
      </c>
    </row>
    <row r="28" spans="1:18" x14ac:dyDescent="0.25">
      <c r="A28" s="9" t="s">
        <v>0</v>
      </c>
      <c r="B28" t="s">
        <v>65</v>
      </c>
      <c r="C28" t="s">
        <v>0</v>
      </c>
      <c r="D28" t="s">
        <v>66</v>
      </c>
      <c r="E28"/>
      <c r="F28" t="s">
        <v>0</v>
      </c>
      <c r="G28" s="10">
        <f>TODAY()+23</f>
        <v>44178.59154069444</v>
      </c>
      <c r="H28" s="10">
        <f>TODAY()+24</f>
        <v>44179.59154069444</v>
      </c>
      <c r="I28" t="s">
        <v>0</v>
      </c>
      <c r="J28">
        <v>0</v>
      </c>
      <c r="K28">
        <v>8</v>
      </c>
      <c r="L28">
        <v>0</v>
      </c>
      <c r="M28">
        <v>0</v>
      </c>
      <c r="N28" t="s">
        <v>23</v>
      </c>
      <c r="O28" t="s">
        <v>24</v>
      </c>
      <c r="P28" t="s">
        <v>0</v>
      </c>
      <c r="Q28">
        <v>0</v>
      </c>
      <c r="R28">
        <v>0</v>
      </c>
    </row>
    <row r="29" spans="1:18" x14ac:dyDescent="0.25">
      <c r="A29" s="9" t="s">
        <v>0</v>
      </c>
      <c r="B29" t="s">
        <v>67</v>
      </c>
      <c r="C29" t="s">
        <v>0</v>
      </c>
      <c r="D29" t="s">
        <v>68</v>
      </c>
      <c r="E29"/>
      <c r="F29" t="s">
        <v>0</v>
      </c>
      <c r="G29" s="10">
        <f>TODAY()+24</f>
        <v>44179.59154069444</v>
      </c>
      <c r="H29" s="10">
        <f>TODAY()+24</f>
        <v>44179.59154069444</v>
      </c>
      <c r="I29" t="s">
        <v>0</v>
      </c>
      <c r="J29">
        <v>0</v>
      </c>
      <c r="K29">
        <v>8</v>
      </c>
      <c r="L29">
        <v>0</v>
      </c>
      <c r="M29">
        <v>0</v>
      </c>
      <c r="N29" t="s">
        <v>23</v>
      </c>
      <c r="O29" t="s">
        <v>24</v>
      </c>
      <c r="P29" t="s">
        <v>0</v>
      </c>
      <c r="Q29">
        <v>0</v>
      </c>
      <c r="R29">
        <v>0</v>
      </c>
    </row>
    <row r="30" spans="1:18" x14ac:dyDescent="0.25">
      <c r="A30" s="9" t="s">
        <v>0</v>
      </c>
      <c r="B30" t="s">
        <v>69</v>
      </c>
      <c r="C30" t="s">
        <v>0</v>
      </c>
      <c r="D30" t="s">
        <v>70</v>
      </c>
      <c r="E30"/>
      <c r="F30" t="s">
        <v>0</v>
      </c>
      <c r="G30" s="10">
        <f>TODAY()+27</f>
        <v>44182.59154069444</v>
      </c>
      <c r="H30" s="10">
        <f>TODAY()+27</f>
        <v>44182.59154069444</v>
      </c>
      <c r="I30" t="s">
        <v>0</v>
      </c>
      <c r="J30">
        <v>0</v>
      </c>
      <c r="K30">
        <v>8</v>
      </c>
      <c r="L30">
        <v>0</v>
      </c>
      <c r="M30">
        <v>0</v>
      </c>
      <c r="N30" t="s">
        <v>23</v>
      </c>
      <c r="O30" t="s">
        <v>24</v>
      </c>
      <c r="P30" t="s">
        <v>0</v>
      </c>
      <c r="Q30">
        <v>0</v>
      </c>
      <c r="R30">
        <v>0</v>
      </c>
    </row>
    <row r="31" spans="1:18" x14ac:dyDescent="0.25">
      <c r="A31" s="9" t="s">
        <v>0</v>
      </c>
      <c r="B31" t="s">
        <v>71</v>
      </c>
      <c r="C31" t="s">
        <v>0</v>
      </c>
      <c r="D31" t="s">
        <v>72</v>
      </c>
      <c r="E31"/>
      <c r="F31" t="s">
        <v>0</v>
      </c>
      <c r="G31" s="10">
        <f>TODAY()+27</f>
        <v>44182.59154069444</v>
      </c>
      <c r="H31" s="10">
        <f>TODAY()+27</f>
        <v>44182.59154069444</v>
      </c>
      <c r="I31" t="s">
        <v>0</v>
      </c>
      <c r="J31">
        <v>0</v>
      </c>
      <c r="K31">
        <v>8</v>
      </c>
      <c r="L31">
        <v>0</v>
      </c>
      <c r="M31">
        <v>0</v>
      </c>
      <c r="N31" t="s">
        <v>23</v>
      </c>
      <c r="O31" t="s">
        <v>24</v>
      </c>
      <c r="P31" t="s">
        <v>0</v>
      </c>
      <c r="Q31">
        <v>0</v>
      </c>
      <c r="R31">
        <v>0</v>
      </c>
    </row>
    <row r="32" spans="1:18" x14ac:dyDescent="0.25">
      <c r="A32" s="6" t="s">
        <v>0</v>
      </c>
      <c r="B32" s="7" t="s">
        <v>73</v>
      </c>
      <c r="C32" s="7" t="s">
        <v>74</v>
      </c>
      <c r="D32" s="7"/>
      <c r="E32" s="7"/>
      <c r="F32" s="7" t="s">
        <v>0</v>
      </c>
      <c r="G32" s="8">
        <f>TODAY()+28</f>
        <v>44183.59154069444</v>
      </c>
      <c r="H32" s="8">
        <f>TODAY()+35</f>
        <v>44190.59154069444</v>
      </c>
      <c r="I32" s="7" t="s">
        <v>0</v>
      </c>
      <c r="J32" s="7">
        <v>0</v>
      </c>
      <c r="K32" s="7">
        <v>40</v>
      </c>
      <c r="L32" s="7">
        <v>0</v>
      </c>
      <c r="M32" s="7">
        <v>0</v>
      </c>
      <c r="N32" s="7" t="s">
        <v>0</v>
      </c>
      <c r="O32" s="7" t="s">
        <v>0</v>
      </c>
      <c r="P32" s="7" t="s">
        <v>0</v>
      </c>
      <c r="Q32" s="7">
        <v>0</v>
      </c>
      <c r="R32" s="7">
        <v>0</v>
      </c>
    </row>
    <row r="33" spans="1:18" x14ac:dyDescent="0.25">
      <c r="A33" s="9" t="s">
        <v>0</v>
      </c>
      <c r="B33" t="s">
        <v>75</v>
      </c>
      <c r="C33" t="s">
        <v>0</v>
      </c>
      <c r="D33" t="s">
        <v>76</v>
      </c>
      <c r="E33"/>
      <c r="F33" t="s">
        <v>0</v>
      </c>
      <c r="G33" s="10">
        <f>TODAY()+28</f>
        <v>44183.59154069444</v>
      </c>
      <c r="H33" s="10">
        <f>TODAY()+29</f>
        <v>44184.59154069444</v>
      </c>
      <c r="I33" t="s">
        <v>0</v>
      </c>
      <c r="J33">
        <v>0</v>
      </c>
      <c r="K33">
        <v>8</v>
      </c>
      <c r="L33">
        <v>0</v>
      </c>
      <c r="M33">
        <v>0</v>
      </c>
      <c r="N33" t="s">
        <v>23</v>
      </c>
      <c r="O33" t="s">
        <v>24</v>
      </c>
      <c r="P33" t="s">
        <v>0</v>
      </c>
      <c r="Q33">
        <v>0</v>
      </c>
      <c r="R33">
        <v>0</v>
      </c>
    </row>
    <row r="34" spans="1:18" x14ac:dyDescent="0.25">
      <c r="A34" s="9" t="s">
        <v>0</v>
      </c>
      <c r="B34" t="s">
        <v>77</v>
      </c>
      <c r="C34" t="s">
        <v>0</v>
      </c>
      <c r="D34" t="s">
        <v>78</v>
      </c>
      <c r="E34"/>
      <c r="F34" t="s">
        <v>0</v>
      </c>
      <c r="G34" s="10">
        <f>TODAY()+29</f>
        <v>44184.591540706024</v>
      </c>
      <c r="H34" s="10">
        <f>TODAY()+30</f>
        <v>44185.591540706024</v>
      </c>
      <c r="I34" t="s">
        <v>0</v>
      </c>
      <c r="J34">
        <v>0</v>
      </c>
      <c r="K34">
        <v>8</v>
      </c>
      <c r="L34">
        <v>0</v>
      </c>
      <c r="M34">
        <v>0</v>
      </c>
      <c r="N34" t="s">
        <v>23</v>
      </c>
      <c r="O34" t="s">
        <v>24</v>
      </c>
      <c r="P34" t="s">
        <v>0</v>
      </c>
      <c r="Q34">
        <v>0</v>
      </c>
      <c r="R34">
        <v>0</v>
      </c>
    </row>
    <row r="35" spans="1:18" x14ac:dyDescent="0.25">
      <c r="A35" s="9" t="s">
        <v>0</v>
      </c>
      <c r="B35" t="s">
        <v>79</v>
      </c>
      <c r="C35" t="s">
        <v>0</v>
      </c>
      <c r="D35" t="s">
        <v>80</v>
      </c>
      <c r="E35"/>
      <c r="F35" t="s">
        <v>0</v>
      </c>
      <c r="G35" s="10">
        <f>TODAY()+30</f>
        <v>44185.591540706024</v>
      </c>
      <c r="H35" s="10">
        <f>TODAY()+31</f>
        <v>44186.591540706024</v>
      </c>
      <c r="I35" t="s">
        <v>0</v>
      </c>
      <c r="J35">
        <v>0</v>
      </c>
      <c r="K35">
        <v>8</v>
      </c>
      <c r="L35">
        <v>0</v>
      </c>
      <c r="M35">
        <v>0</v>
      </c>
      <c r="N35" t="s">
        <v>23</v>
      </c>
      <c r="O35" t="s">
        <v>24</v>
      </c>
      <c r="P35" t="s">
        <v>0</v>
      </c>
      <c r="Q35">
        <v>0</v>
      </c>
      <c r="R35">
        <v>0</v>
      </c>
    </row>
    <row r="36" spans="1:18" x14ac:dyDescent="0.25">
      <c r="A36" s="9" t="s">
        <v>0</v>
      </c>
      <c r="B36" t="s">
        <v>81</v>
      </c>
      <c r="C36" t="s">
        <v>0</v>
      </c>
      <c r="D36" t="s">
        <v>82</v>
      </c>
      <c r="E36"/>
      <c r="F36" t="s">
        <v>0</v>
      </c>
      <c r="G36" s="10">
        <f>TODAY()+31</f>
        <v>44186.591540706024</v>
      </c>
      <c r="H36" s="10">
        <f>TODAY()+31</f>
        <v>44186.591540706024</v>
      </c>
      <c r="I36" t="s">
        <v>0</v>
      </c>
      <c r="J36">
        <v>0</v>
      </c>
      <c r="K36">
        <v>8</v>
      </c>
      <c r="L36">
        <v>0</v>
      </c>
      <c r="M36">
        <v>0</v>
      </c>
      <c r="N36" t="s">
        <v>23</v>
      </c>
      <c r="O36" t="s">
        <v>24</v>
      </c>
      <c r="P36" t="s">
        <v>0</v>
      </c>
      <c r="Q36">
        <v>0</v>
      </c>
      <c r="R36">
        <v>0</v>
      </c>
    </row>
    <row r="37" spans="1:18" x14ac:dyDescent="0.25">
      <c r="A37" s="9" t="s">
        <v>0</v>
      </c>
      <c r="B37" t="s">
        <v>83</v>
      </c>
      <c r="C37" t="s">
        <v>0</v>
      </c>
      <c r="D37" t="s">
        <v>84</v>
      </c>
      <c r="E37"/>
      <c r="F37" t="s">
        <v>0</v>
      </c>
      <c r="G37" s="10">
        <f>TODAY()+34</f>
        <v>44189.591540706024</v>
      </c>
      <c r="H37" s="10">
        <f>TODAY()+34</f>
        <v>44189.591540706024</v>
      </c>
      <c r="I37" t="s">
        <v>0</v>
      </c>
      <c r="J37">
        <v>0</v>
      </c>
      <c r="K37">
        <v>8</v>
      </c>
      <c r="L37">
        <v>0</v>
      </c>
      <c r="M37">
        <v>0</v>
      </c>
      <c r="N37" t="s">
        <v>23</v>
      </c>
      <c r="O37" t="s">
        <v>24</v>
      </c>
      <c r="P37" t="s">
        <v>0</v>
      </c>
      <c r="Q37">
        <v>0</v>
      </c>
      <c r="R37">
        <v>0</v>
      </c>
    </row>
    <row r="38" spans="1:18" x14ac:dyDescent="0.25">
      <c r="A38" s="9" t="s">
        <v>0</v>
      </c>
      <c r="B38" t="s">
        <v>85</v>
      </c>
      <c r="C38" t="s">
        <v>0</v>
      </c>
      <c r="D38" t="s">
        <v>86</v>
      </c>
      <c r="E38"/>
      <c r="F38" t="s">
        <v>0</v>
      </c>
      <c r="G38" s="10">
        <f>TODAY()+34</f>
        <v>44189.591540706024</v>
      </c>
      <c r="H38" s="10">
        <f>TODAY()+34</f>
        <v>44189.591540706024</v>
      </c>
      <c r="I38" t="s">
        <v>0</v>
      </c>
      <c r="J38">
        <v>0</v>
      </c>
      <c r="K38">
        <v>8</v>
      </c>
      <c r="L38">
        <v>0</v>
      </c>
      <c r="M38">
        <v>0</v>
      </c>
      <c r="N38" t="s">
        <v>23</v>
      </c>
      <c r="O38" t="s">
        <v>24</v>
      </c>
      <c r="P38" t="s">
        <v>0</v>
      </c>
      <c r="Q38">
        <v>0</v>
      </c>
      <c r="R38">
        <v>0</v>
      </c>
    </row>
    <row r="39" spans="1:18" x14ac:dyDescent="0.25">
      <c r="A39" s="9" t="s">
        <v>0</v>
      </c>
      <c r="B39" t="s">
        <v>87</v>
      </c>
      <c r="C39" t="s">
        <v>0</v>
      </c>
      <c r="D39" t="s">
        <v>88</v>
      </c>
      <c r="E39"/>
      <c r="F39" t="s">
        <v>0</v>
      </c>
      <c r="G39" s="10">
        <f>TODAY()+34</f>
        <v>44189.591540706024</v>
      </c>
      <c r="H39" s="10">
        <f>TODAY()+35</f>
        <v>44190.591540706024</v>
      </c>
      <c r="I39" t="s">
        <v>0</v>
      </c>
      <c r="J39">
        <v>0</v>
      </c>
      <c r="K39">
        <v>8</v>
      </c>
      <c r="L39">
        <v>0</v>
      </c>
      <c r="M39">
        <v>0</v>
      </c>
      <c r="N39" t="s">
        <v>23</v>
      </c>
      <c r="O39" t="s">
        <v>24</v>
      </c>
      <c r="P39" t="s">
        <v>0</v>
      </c>
      <c r="Q39">
        <v>0</v>
      </c>
      <c r="R39">
        <v>0</v>
      </c>
    </row>
    <row r="40" spans="1:18" x14ac:dyDescent="0.25">
      <c r="A40" s="6" t="s">
        <v>0</v>
      </c>
      <c r="B40" s="7" t="s">
        <v>89</v>
      </c>
      <c r="C40" s="7" t="s">
        <v>90</v>
      </c>
      <c r="D40" s="7"/>
      <c r="E40" s="7"/>
      <c r="F40" s="7" t="s">
        <v>0</v>
      </c>
      <c r="G40" s="8">
        <f>TODAY()+38</f>
        <v>44193.59154071759</v>
      </c>
      <c r="H40" s="8">
        <f>TODAY()+197</f>
        <v>44352.59154071759</v>
      </c>
      <c r="I40" s="7" t="s">
        <v>0</v>
      </c>
      <c r="J40" s="7">
        <v>0</v>
      </c>
      <c r="K40" s="7">
        <v>904</v>
      </c>
      <c r="L40" s="7">
        <v>0</v>
      </c>
      <c r="M40" s="7">
        <v>0</v>
      </c>
      <c r="N40" s="7" t="s">
        <v>0</v>
      </c>
      <c r="O40" s="7" t="s">
        <v>0</v>
      </c>
      <c r="P40" s="7" t="s">
        <v>0</v>
      </c>
      <c r="Q40" s="7">
        <v>0</v>
      </c>
      <c r="R40" s="7">
        <v>0</v>
      </c>
    </row>
    <row r="41" spans="1:18" x14ac:dyDescent="0.25">
      <c r="A41" s="11" t="s">
        <v>0</v>
      </c>
      <c r="B41" s="7" t="s">
        <v>91</v>
      </c>
      <c r="C41" s="7" t="s">
        <v>0</v>
      </c>
      <c r="D41" s="7" t="s">
        <v>92</v>
      </c>
      <c r="E41" s="7"/>
      <c r="F41" s="7" t="s">
        <v>0</v>
      </c>
      <c r="G41" s="8">
        <f>TODAY()+38</f>
        <v>44193.59154071759</v>
      </c>
      <c r="H41" s="8">
        <f>TODAY()+52</f>
        <v>44207.59154071759</v>
      </c>
      <c r="I41" s="7" t="s">
        <v>0</v>
      </c>
      <c r="J41" s="7">
        <v>0</v>
      </c>
      <c r="K41" s="7">
        <v>88</v>
      </c>
      <c r="L41" s="7">
        <v>0</v>
      </c>
      <c r="M41" s="7">
        <v>0</v>
      </c>
      <c r="N41" s="7" t="s">
        <v>0</v>
      </c>
      <c r="O41" s="7" t="s">
        <v>0</v>
      </c>
      <c r="P41" s="7" t="s">
        <v>0</v>
      </c>
      <c r="Q41" s="7">
        <v>0</v>
      </c>
      <c r="R41" s="7">
        <v>0</v>
      </c>
    </row>
    <row r="42" spans="1:18" x14ac:dyDescent="0.25">
      <c r="A42" s="9" t="s">
        <v>0</v>
      </c>
      <c r="B42" t="s">
        <v>93</v>
      </c>
      <c r="C42" t="s">
        <v>0</v>
      </c>
      <c r="D42" t="s">
        <v>0</v>
      </c>
      <c r="E42" t="s">
        <v>94</v>
      </c>
      <c r="F42" t="s">
        <v>0</v>
      </c>
      <c r="G42" s="10">
        <f>TODAY()+38</f>
        <v>44193.59154071759</v>
      </c>
      <c r="H42" s="10">
        <f>TODAY()+38</f>
        <v>44193.59154071759</v>
      </c>
      <c r="I42" t="s">
        <v>0</v>
      </c>
      <c r="J42">
        <v>0</v>
      </c>
      <c r="K42">
        <v>8</v>
      </c>
      <c r="L42">
        <v>0</v>
      </c>
      <c r="M42">
        <v>0</v>
      </c>
      <c r="N42" t="s">
        <v>23</v>
      </c>
      <c r="O42" t="s">
        <v>24</v>
      </c>
      <c r="P42" t="s">
        <v>0</v>
      </c>
      <c r="Q42">
        <v>0</v>
      </c>
      <c r="R42">
        <v>0</v>
      </c>
    </row>
    <row r="43" spans="1:18" x14ac:dyDescent="0.25">
      <c r="A43" s="9" t="s">
        <v>0</v>
      </c>
      <c r="B43" t="s">
        <v>95</v>
      </c>
      <c r="C43" t="s">
        <v>0</v>
      </c>
      <c r="D43" t="s">
        <v>0</v>
      </c>
      <c r="E43" t="s">
        <v>96</v>
      </c>
      <c r="F43" t="s">
        <v>0</v>
      </c>
      <c r="G43" s="10">
        <f>TODAY()+41</f>
        <v>44196.59154071759</v>
      </c>
      <c r="H43" s="10">
        <f>TODAY()+41</f>
        <v>44196.59154071759</v>
      </c>
      <c r="I43" t="s">
        <v>0</v>
      </c>
      <c r="J43">
        <v>0</v>
      </c>
      <c r="K43">
        <v>8</v>
      </c>
      <c r="L43">
        <v>0</v>
      </c>
      <c r="M43">
        <v>0</v>
      </c>
      <c r="N43" t="s">
        <v>23</v>
      </c>
      <c r="O43" t="s">
        <v>24</v>
      </c>
      <c r="P43" t="s">
        <v>0</v>
      </c>
      <c r="Q43">
        <v>0</v>
      </c>
      <c r="R43">
        <v>0</v>
      </c>
    </row>
    <row r="44" spans="1:18" x14ac:dyDescent="0.25">
      <c r="A44" s="9" t="s">
        <v>0</v>
      </c>
      <c r="B44" t="s">
        <v>97</v>
      </c>
      <c r="C44" t="s">
        <v>0</v>
      </c>
      <c r="D44" t="s">
        <v>0</v>
      </c>
      <c r="E44" t="s">
        <v>98</v>
      </c>
      <c r="F44" t="s">
        <v>0</v>
      </c>
      <c r="G44" s="10">
        <f>TODAY()+41</f>
        <v>44196.59154071759</v>
      </c>
      <c r="H44" s="10">
        <f>TODAY()+41</f>
        <v>44196.59154071759</v>
      </c>
      <c r="I44" t="s">
        <v>0</v>
      </c>
      <c r="J44">
        <v>0</v>
      </c>
      <c r="K44">
        <v>8</v>
      </c>
      <c r="L44">
        <v>0</v>
      </c>
      <c r="M44">
        <v>0</v>
      </c>
      <c r="N44" t="s">
        <v>23</v>
      </c>
      <c r="O44" t="s">
        <v>24</v>
      </c>
      <c r="P44" t="s">
        <v>0</v>
      </c>
      <c r="Q44">
        <v>0</v>
      </c>
      <c r="R44">
        <v>0</v>
      </c>
    </row>
    <row r="45" spans="1:18" x14ac:dyDescent="0.25">
      <c r="A45" s="9" t="s">
        <v>0</v>
      </c>
      <c r="B45" t="s">
        <v>99</v>
      </c>
      <c r="C45" t="s">
        <v>0</v>
      </c>
      <c r="D45" t="s">
        <v>0</v>
      </c>
      <c r="E45" t="s">
        <v>100</v>
      </c>
      <c r="F45" t="s">
        <v>0</v>
      </c>
      <c r="G45" s="10">
        <f>TODAY()+41</f>
        <v>44196.59154072916</v>
      </c>
      <c r="H45" s="10">
        <f>TODAY()+42</f>
        <v>44197.59154072916</v>
      </c>
      <c r="I45" t="s">
        <v>0</v>
      </c>
      <c r="J45">
        <v>0</v>
      </c>
      <c r="K45">
        <v>8</v>
      </c>
      <c r="L45">
        <v>0</v>
      </c>
      <c r="M45">
        <v>0</v>
      </c>
      <c r="N45" t="s">
        <v>23</v>
      </c>
      <c r="O45" t="s">
        <v>24</v>
      </c>
      <c r="P45" t="s">
        <v>0</v>
      </c>
      <c r="Q45">
        <v>0</v>
      </c>
      <c r="R45">
        <v>0</v>
      </c>
    </row>
    <row r="46" spans="1:18" x14ac:dyDescent="0.25">
      <c r="A46" s="9" t="s">
        <v>0</v>
      </c>
      <c r="B46" t="s">
        <v>101</v>
      </c>
      <c r="C46" t="s">
        <v>0</v>
      </c>
      <c r="D46" t="s">
        <v>0</v>
      </c>
      <c r="E46" t="s">
        <v>102</v>
      </c>
      <c r="F46" t="s">
        <v>0</v>
      </c>
      <c r="G46" s="10">
        <f>TODAY()+42</f>
        <v>44197.59154072916</v>
      </c>
      <c r="H46" s="10">
        <f>TODAY()+43</f>
        <v>44198.59154072916</v>
      </c>
      <c r="I46" t="s">
        <v>0</v>
      </c>
      <c r="J46">
        <v>0</v>
      </c>
      <c r="K46">
        <v>8</v>
      </c>
      <c r="L46">
        <v>0</v>
      </c>
      <c r="M46">
        <v>0</v>
      </c>
      <c r="N46" t="s">
        <v>23</v>
      </c>
      <c r="O46" t="s">
        <v>24</v>
      </c>
      <c r="P46" t="s">
        <v>0</v>
      </c>
      <c r="Q46">
        <v>0</v>
      </c>
      <c r="R46">
        <v>0</v>
      </c>
    </row>
    <row r="47" spans="1:18" x14ac:dyDescent="0.25">
      <c r="A47" s="9" t="s">
        <v>0</v>
      </c>
      <c r="B47" t="s">
        <v>103</v>
      </c>
      <c r="C47" t="s">
        <v>0</v>
      </c>
      <c r="D47" t="s">
        <v>0</v>
      </c>
      <c r="E47" t="s">
        <v>104</v>
      </c>
      <c r="F47" t="s">
        <v>0</v>
      </c>
      <c r="G47" s="10">
        <f>TODAY()+43</f>
        <v>44198.59154072916</v>
      </c>
      <c r="H47" s="10">
        <f>TODAY()+44</f>
        <v>44199.59154072916</v>
      </c>
      <c r="I47" t="s">
        <v>0</v>
      </c>
      <c r="J47">
        <v>0</v>
      </c>
      <c r="K47">
        <v>8</v>
      </c>
      <c r="L47">
        <v>0</v>
      </c>
      <c r="M47">
        <v>0</v>
      </c>
      <c r="N47" t="s">
        <v>23</v>
      </c>
      <c r="O47" t="s">
        <v>24</v>
      </c>
      <c r="P47" t="s">
        <v>0</v>
      </c>
      <c r="Q47">
        <v>0</v>
      </c>
      <c r="R47">
        <v>0</v>
      </c>
    </row>
    <row r="48" spans="1:18" x14ac:dyDescent="0.25">
      <c r="A48" s="9" t="s">
        <v>0</v>
      </c>
      <c r="B48" t="s">
        <v>105</v>
      </c>
      <c r="C48" t="s">
        <v>0</v>
      </c>
      <c r="D48" t="s">
        <v>0</v>
      </c>
      <c r="E48" t="s">
        <v>106</v>
      </c>
      <c r="F48" t="s">
        <v>0</v>
      </c>
      <c r="G48" s="10">
        <f>TODAY()+44</f>
        <v>44199.59154072916</v>
      </c>
      <c r="H48" s="10">
        <f>TODAY()+45</f>
        <v>44200.59154072916</v>
      </c>
      <c r="I48" t="s">
        <v>0</v>
      </c>
      <c r="J48">
        <v>0</v>
      </c>
      <c r="K48">
        <v>8</v>
      </c>
      <c r="L48">
        <v>0</v>
      </c>
      <c r="M48">
        <v>0</v>
      </c>
      <c r="N48" t="s">
        <v>23</v>
      </c>
      <c r="O48" t="s">
        <v>24</v>
      </c>
      <c r="P48" t="s">
        <v>0</v>
      </c>
      <c r="Q48">
        <v>0</v>
      </c>
      <c r="R48">
        <v>0</v>
      </c>
    </row>
    <row r="49" spans="1:18" x14ac:dyDescent="0.25">
      <c r="A49" s="9" t="s">
        <v>0</v>
      </c>
      <c r="B49" t="s">
        <v>107</v>
      </c>
      <c r="C49" t="s">
        <v>0</v>
      </c>
      <c r="D49" t="s">
        <v>0</v>
      </c>
      <c r="E49" t="s">
        <v>108</v>
      </c>
      <c r="F49" t="s">
        <v>0</v>
      </c>
      <c r="G49" s="10">
        <f>TODAY()+45</f>
        <v>44200.59154072916</v>
      </c>
      <c r="H49" s="10">
        <f>TODAY()+45</f>
        <v>44200.59154072916</v>
      </c>
      <c r="I49" t="s">
        <v>0</v>
      </c>
      <c r="J49">
        <v>0</v>
      </c>
      <c r="K49">
        <v>8</v>
      </c>
      <c r="L49">
        <v>0</v>
      </c>
      <c r="M49">
        <v>0</v>
      </c>
      <c r="N49" t="s">
        <v>23</v>
      </c>
      <c r="O49" t="s">
        <v>24</v>
      </c>
      <c r="P49" t="s">
        <v>0</v>
      </c>
      <c r="Q49">
        <v>0</v>
      </c>
      <c r="R49">
        <v>0</v>
      </c>
    </row>
    <row r="50" spans="1:18" x14ac:dyDescent="0.25">
      <c r="A50" s="9" t="s">
        <v>0</v>
      </c>
      <c r="B50" t="s">
        <v>109</v>
      </c>
      <c r="C50" t="s">
        <v>0</v>
      </c>
      <c r="D50" t="s">
        <v>0</v>
      </c>
      <c r="E50" t="s">
        <v>110</v>
      </c>
      <c r="F50" t="s">
        <v>0</v>
      </c>
      <c r="G50" s="10">
        <f>TODAY()+48</f>
        <v>44203.591540740745</v>
      </c>
      <c r="H50" s="10">
        <f>TODAY()+48</f>
        <v>44203.591540740745</v>
      </c>
      <c r="I50" t="s">
        <v>0</v>
      </c>
      <c r="J50">
        <v>0</v>
      </c>
      <c r="K50">
        <v>8</v>
      </c>
      <c r="L50">
        <v>0</v>
      </c>
      <c r="M50">
        <v>0</v>
      </c>
      <c r="N50" t="s">
        <v>23</v>
      </c>
      <c r="O50" t="s">
        <v>24</v>
      </c>
      <c r="P50" t="s">
        <v>0</v>
      </c>
      <c r="Q50">
        <v>0</v>
      </c>
      <c r="R50">
        <v>0</v>
      </c>
    </row>
    <row r="51" spans="1:18" x14ac:dyDescent="0.25">
      <c r="A51" s="9" t="s">
        <v>0</v>
      </c>
      <c r="B51" t="s">
        <v>111</v>
      </c>
      <c r="C51" t="s">
        <v>0</v>
      </c>
      <c r="D51" t="s">
        <v>0</v>
      </c>
      <c r="E51" t="s">
        <v>112</v>
      </c>
      <c r="F51" t="s">
        <v>0</v>
      </c>
      <c r="G51" s="10">
        <f>TODAY()+48</f>
        <v>44203.591540740745</v>
      </c>
      <c r="H51" s="10">
        <f>TODAY()+48</f>
        <v>44203.591540740745</v>
      </c>
      <c r="I51" t="s">
        <v>0</v>
      </c>
      <c r="J51">
        <v>0</v>
      </c>
      <c r="K51">
        <v>8</v>
      </c>
      <c r="L51">
        <v>0</v>
      </c>
      <c r="M51">
        <v>0</v>
      </c>
      <c r="N51" t="s">
        <v>23</v>
      </c>
      <c r="O51" t="s">
        <v>24</v>
      </c>
      <c r="P51" t="s">
        <v>0</v>
      </c>
      <c r="Q51">
        <v>0</v>
      </c>
      <c r="R51">
        <v>0</v>
      </c>
    </row>
    <row r="52" spans="1:18" x14ac:dyDescent="0.25">
      <c r="A52" s="9" t="s">
        <v>0</v>
      </c>
      <c r="B52" t="s">
        <v>113</v>
      </c>
      <c r="C52" t="s">
        <v>0</v>
      </c>
      <c r="D52" t="s">
        <v>0</v>
      </c>
      <c r="E52" t="s">
        <v>114</v>
      </c>
      <c r="F52" t="s">
        <v>0</v>
      </c>
      <c r="G52" s="10">
        <f>TODAY()+48</f>
        <v>44203.591540740745</v>
      </c>
      <c r="H52" s="10">
        <f>TODAY()+49</f>
        <v>44204.591540740745</v>
      </c>
      <c r="I52" t="s">
        <v>0</v>
      </c>
      <c r="J52">
        <v>0</v>
      </c>
      <c r="K52">
        <v>8</v>
      </c>
      <c r="L52">
        <v>0</v>
      </c>
      <c r="M52">
        <v>0</v>
      </c>
      <c r="N52" t="s">
        <v>23</v>
      </c>
      <c r="O52" t="s">
        <v>24</v>
      </c>
      <c r="P52" t="s">
        <v>0</v>
      </c>
      <c r="Q52">
        <v>0</v>
      </c>
      <c r="R52">
        <v>0</v>
      </c>
    </row>
    <row r="53" spans="1:18" x14ac:dyDescent="0.25">
      <c r="A53" s="9" t="s">
        <v>0</v>
      </c>
      <c r="B53" t="s">
        <v>115</v>
      </c>
      <c r="C53" t="s">
        <v>0</v>
      </c>
      <c r="D53" t="s">
        <v>0</v>
      </c>
      <c r="E53" t="s">
        <v>116</v>
      </c>
      <c r="F53" t="s">
        <v>0</v>
      </c>
      <c r="G53" s="10">
        <f>TODAY()+49</f>
        <v>44204.591540740745</v>
      </c>
      <c r="H53" s="10">
        <f>TODAY()+50</f>
        <v>44205.591540740745</v>
      </c>
      <c r="I53" t="s">
        <v>0</v>
      </c>
      <c r="J53">
        <v>0</v>
      </c>
      <c r="K53">
        <v>8</v>
      </c>
      <c r="L53">
        <v>0</v>
      </c>
      <c r="M53">
        <v>0</v>
      </c>
      <c r="N53" t="s">
        <v>23</v>
      </c>
      <c r="O53" t="s">
        <v>24</v>
      </c>
      <c r="P53" t="s">
        <v>0</v>
      </c>
      <c r="Q53">
        <v>0</v>
      </c>
      <c r="R53">
        <v>0</v>
      </c>
    </row>
    <row r="54" spans="1:18" x14ac:dyDescent="0.25">
      <c r="A54" s="9" t="s">
        <v>0</v>
      </c>
      <c r="B54" t="s">
        <v>117</v>
      </c>
      <c r="C54" t="s">
        <v>0</v>
      </c>
      <c r="D54" t="s">
        <v>0</v>
      </c>
      <c r="E54" t="s">
        <v>118</v>
      </c>
      <c r="F54" t="s">
        <v>0</v>
      </c>
      <c r="G54" s="10">
        <f>TODAY()+50</f>
        <v>44205.591540740745</v>
      </c>
      <c r="H54" s="10">
        <f>TODAY()+51</f>
        <v>44206.591540740745</v>
      </c>
      <c r="I54" t="s">
        <v>0</v>
      </c>
      <c r="J54">
        <v>0</v>
      </c>
      <c r="K54">
        <v>8</v>
      </c>
      <c r="L54">
        <v>0</v>
      </c>
      <c r="M54">
        <v>0</v>
      </c>
      <c r="N54" t="s">
        <v>23</v>
      </c>
      <c r="O54" t="s">
        <v>24</v>
      </c>
      <c r="P54" t="s">
        <v>0</v>
      </c>
      <c r="Q54">
        <v>0</v>
      </c>
      <c r="R54">
        <v>0</v>
      </c>
    </row>
    <row r="55" spans="1:18" x14ac:dyDescent="0.25">
      <c r="A55" s="9" t="s">
        <v>0</v>
      </c>
      <c r="B55" t="s">
        <v>119</v>
      </c>
      <c r="C55" t="s">
        <v>0</v>
      </c>
      <c r="D55" t="s">
        <v>0</v>
      </c>
      <c r="E55" t="s">
        <v>120</v>
      </c>
      <c r="F55" t="s">
        <v>0</v>
      </c>
      <c r="G55" s="10">
        <f>TODAY()+51</f>
        <v>44206.591540740745</v>
      </c>
      <c r="H55" s="10">
        <f>TODAY()+52</f>
        <v>44207.59154075231</v>
      </c>
      <c r="I55" t="s">
        <v>0</v>
      </c>
      <c r="J55">
        <v>0</v>
      </c>
      <c r="K55">
        <v>8</v>
      </c>
      <c r="L55">
        <v>0</v>
      </c>
      <c r="M55">
        <v>0</v>
      </c>
      <c r="N55" t="s">
        <v>23</v>
      </c>
      <c r="O55" t="s">
        <v>24</v>
      </c>
      <c r="P55" t="s">
        <v>0</v>
      </c>
      <c r="Q55">
        <v>0</v>
      </c>
      <c r="R55">
        <v>0</v>
      </c>
    </row>
    <row r="56" spans="1:18" x14ac:dyDescent="0.25">
      <c r="A56" s="9" t="s">
        <v>0</v>
      </c>
      <c r="B56" t="s">
        <v>121</v>
      </c>
      <c r="C56" t="s">
        <v>0</v>
      </c>
      <c r="D56" t="s">
        <v>0</v>
      </c>
      <c r="E56" t="s">
        <v>122</v>
      </c>
      <c r="F56" t="s">
        <v>0</v>
      </c>
      <c r="G56" s="10">
        <f>TODAY()+52</f>
        <v>44207.59154075231</v>
      </c>
      <c r="H56" s="10">
        <f>TODAY()+52</f>
        <v>44207.59154075231</v>
      </c>
      <c r="I56" t="s">
        <v>0</v>
      </c>
      <c r="J56">
        <v>0</v>
      </c>
      <c r="K56">
        <v>8</v>
      </c>
      <c r="L56">
        <v>0</v>
      </c>
      <c r="M56">
        <v>0</v>
      </c>
      <c r="N56" t="s">
        <v>23</v>
      </c>
      <c r="O56" t="s">
        <v>24</v>
      </c>
      <c r="P56" t="s">
        <v>0</v>
      </c>
      <c r="Q56">
        <v>0</v>
      </c>
      <c r="R56">
        <v>0</v>
      </c>
    </row>
    <row r="57" spans="1:18" x14ac:dyDescent="0.25">
      <c r="A57" s="11" t="s">
        <v>0</v>
      </c>
      <c r="B57" s="7" t="s">
        <v>123</v>
      </c>
      <c r="C57" s="7" t="s">
        <v>0</v>
      </c>
      <c r="D57" s="7" t="s">
        <v>124</v>
      </c>
      <c r="E57" s="7"/>
      <c r="F57" s="7" t="s">
        <v>0</v>
      </c>
      <c r="G57" s="8">
        <f>TODAY()+55</f>
        <v>44210.59154075231</v>
      </c>
      <c r="H57" s="8">
        <f>TODAY()+69</f>
        <v>44224.59154075231</v>
      </c>
      <c r="I57" s="7" t="s">
        <v>0</v>
      </c>
      <c r="J57" s="7">
        <v>0</v>
      </c>
      <c r="K57" s="7">
        <v>88</v>
      </c>
      <c r="L57" s="7">
        <v>0</v>
      </c>
      <c r="M57" s="7">
        <v>0</v>
      </c>
      <c r="N57" s="7" t="s">
        <v>0</v>
      </c>
      <c r="O57" s="7" t="s">
        <v>0</v>
      </c>
      <c r="P57" s="7" t="s">
        <v>0</v>
      </c>
      <c r="Q57" s="7">
        <v>0</v>
      </c>
      <c r="R57" s="7">
        <v>0</v>
      </c>
    </row>
    <row r="58" spans="1:18" x14ac:dyDescent="0.25">
      <c r="A58" s="9" t="s">
        <v>0</v>
      </c>
      <c r="B58" t="s">
        <v>125</v>
      </c>
      <c r="C58" t="s">
        <v>0</v>
      </c>
      <c r="D58" t="s">
        <v>0</v>
      </c>
      <c r="E58" t="s">
        <v>94</v>
      </c>
      <c r="F58" t="s">
        <v>0</v>
      </c>
      <c r="G58" s="10">
        <f>TODAY()+55</f>
        <v>44210.59154075231</v>
      </c>
      <c r="H58" s="10">
        <f>TODAY()+55</f>
        <v>44210.59154075231</v>
      </c>
      <c r="I58" t="s">
        <v>0</v>
      </c>
      <c r="J58">
        <v>0</v>
      </c>
      <c r="K58">
        <v>8</v>
      </c>
      <c r="L58">
        <v>0</v>
      </c>
      <c r="M58">
        <v>0</v>
      </c>
      <c r="N58" t="s">
        <v>23</v>
      </c>
      <c r="O58" t="s">
        <v>24</v>
      </c>
      <c r="P58" t="s">
        <v>0</v>
      </c>
      <c r="Q58">
        <v>0</v>
      </c>
      <c r="R58">
        <v>0</v>
      </c>
    </row>
    <row r="59" spans="1:18" x14ac:dyDescent="0.25">
      <c r="A59" s="9" t="s">
        <v>0</v>
      </c>
      <c r="B59" t="s">
        <v>126</v>
      </c>
      <c r="C59" t="s">
        <v>0</v>
      </c>
      <c r="D59" t="s">
        <v>0</v>
      </c>
      <c r="E59" t="s">
        <v>96</v>
      </c>
      <c r="F59" t="s">
        <v>0</v>
      </c>
      <c r="G59" s="10">
        <f>TODAY()+55</f>
        <v>44210.59154075231</v>
      </c>
      <c r="H59" s="10">
        <f>TODAY()+56</f>
        <v>44211.59154075231</v>
      </c>
      <c r="I59" t="s">
        <v>0</v>
      </c>
      <c r="J59">
        <v>0</v>
      </c>
      <c r="K59">
        <v>8</v>
      </c>
      <c r="L59">
        <v>0</v>
      </c>
      <c r="M59">
        <v>0</v>
      </c>
      <c r="N59" t="s">
        <v>23</v>
      </c>
      <c r="O59" t="s">
        <v>24</v>
      </c>
      <c r="P59" t="s">
        <v>0</v>
      </c>
      <c r="Q59">
        <v>0</v>
      </c>
      <c r="R59">
        <v>0</v>
      </c>
    </row>
    <row r="60" spans="1:18" x14ac:dyDescent="0.25">
      <c r="A60" s="9" t="s">
        <v>0</v>
      </c>
      <c r="B60" t="s">
        <v>127</v>
      </c>
      <c r="C60" t="s">
        <v>0</v>
      </c>
      <c r="D60" t="s">
        <v>0</v>
      </c>
      <c r="E60" t="s">
        <v>98</v>
      </c>
      <c r="F60" t="s">
        <v>0</v>
      </c>
      <c r="G60" s="10">
        <f>TODAY()+56</f>
        <v>44211.59154075231</v>
      </c>
      <c r="H60" s="10">
        <f>TODAY()+57</f>
        <v>44212.59154075231</v>
      </c>
      <c r="I60" t="s">
        <v>0</v>
      </c>
      <c r="J60">
        <v>0</v>
      </c>
      <c r="K60">
        <v>8</v>
      </c>
      <c r="L60">
        <v>0</v>
      </c>
      <c r="M60">
        <v>0</v>
      </c>
      <c r="N60" t="s">
        <v>23</v>
      </c>
      <c r="O60" t="s">
        <v>24</v>
      </c>
      <c r="P60" t="s">
        <v>0</v>
      </c>
      <c r="Q60">
        <v>0</v>
      </c>
      <c r="R60">
        <v>0</v>
      </c>
    </row>
    <row r="61" spans="1:18" x14ac:dyDescent="0.25">
      <c r="A61" s="9" t="s">
        <v>0</v>
      </c>
      <c r="B61" t="s">
        <v>128</v>
      </c>
      <c r="C61" t="s">
        <v>0</v>
      </c>
      <c r="D61" t="s">
        <v>0</v>
      </c>
      <c r="E61" t="s">
        <v>100</v>
      </c>
      <c r="F61" t="s">
        <v>0</v>
      </c>
      <c r="G61" s="10">
        <f>TODAY()+57</f>
        <v>44212.59154076389</v>
      </c>
      <c r="H61" s="10">
        <f>TODAY()+58</f>
        <v>44213.59154076389</v>
      </c>
      <c r="I61" t="s">
        <v>0</v>
      </c>
      <c r="J61">
        <v>0</v>
      </c>
      <c r="K61">
        <v>8</v>
      </c>
      <c r="L61">
        <v>0</v>
      </c>
      <c r="M61">
        <v>0</v>
      </c>
      <c r="N61" t="s">
        <v>23</v>
      </c>
      <c r="O61" t="s">
        <v>24</v>
      </c>
      <c r="P61" t="s">
        <v>0</v>
      </c>
      <c r="Q61">
        <v>0</v>
      </c>
      <c r="R61">
        <v>0</v>
      </c>
    </row>
    <row r="62" spans="1:18" x14ac:dyDescent="0.25">
      <c r="A62" s="9" t="s">
        <v>0</v>
      </c>
      <c r="B62" t="s">
        <v>129</v>
      </c>
      <c r="C62" t="s">
        <v>0</v>
      </c>
      <c r="D62" t="s">
        <v>0</v>
      </c>
      <c r="E62" t="s">
        <v>102</v>
      </c>
      <c r="F62" t="s">
        <v>0</v>
      </c>
      <c r="G62" s="10">
        <f>TODAY()+58</f>
        <v>44213.59154076389</v>
      </c>
      <c r="H62" s="10">
        <f>TODAY()+59</f>
        <v>44214.59154076389</v>
      </c>
      <c r="I62" t="s">
        <v>0</v>
      </c>
      <c r="J62">
        <v>0</v>
      </c>
      <c r="K62">
        <v>8</v>
      </c>
      <c r="L62">
        <v>0</v>
      </c>
      <c r="M62">
        <v>0</v>
      </c>
      <c r="N62" t="s">
        <v>23</v>
      </c>
      <c r="O62" t="s">
        <v>24</v>
      </c>
      <c r="P62" t="s">
        <v>0</v>
      </c>
      <c r="Q62">
        <v>0</v>
      </c>
      <c r="R62">
        <v>0</v>
      </c>
    </row>
    <row r="63" spans="1:18" x14ac:dyDescent="0.25">
      <c r="A63" s="9" t="s">
        <v>0</v>
      </c>
      <c r="B63" t="s">
        <v>130</v>
      </c>
      <c r="C63" t="s">
        <v>0</v>
      </c>
      <c r="D63" t="s">
        <v>0</v>
      </c>
      <c r="E63" t="s">
        <v>104</v>
      </c>
      <c r="F63" t="s">
        <v>0</v>
      </c>
      <c r="G63" s="10">
        <f>TODAY()+59</f>
        <v>44214.59154076389</v>
      </c>
      <c r="H63" s="10">
        <f>TODAY()+59</f>
        <v>44214.59154076389</v>
      </c>
      <c r="I63" t="s">
        <v>0</v>
      </c>
      <c r="J63">
        <v>0</v>
      </c>
      <c r="K63">
        <v>8</v>
      </c>
      <c r="L63">
        <v>0</v>
      </c>
      <c r="M63">
        <v>0</v>
      </c>
      <c r="N63" t="s">
        <v>23</v>
      </c>
      <c r="O63" t="s">
        <v>24</v>
      </c>
      <c r="P63" t="s">
        <v>0</v>
      </c>
      <c r="Q63">
        <v>0</v>
      </c>
      <c r="R63">
        <v>0</v>
      </c>
    </row>
    <row r="64" spans="1:18" x14ac:dyDescent="0.25">
      <c r="A64" s="9" t="s">
        <v>0</v>
      </c>
      <c r="B64" t="s">
        <v>131</v>
      </c>
      <c r="C64" t="s">
        <v>0</v>
      </c>
      <c r="D64" t="s">
        <v>0</v>
      </c>
      <c r="E64" t="s">
        <v>106</v>
      </c>
      <c r="F64" t="s">
        <v>0</v>
      </c>
      <c r="G64" s="10">
        <f>TODAY()+62</f>
        <v>44217.59154076389</v>
      </c>
      <c r="H64" s="10">
        <f>TODAY()+62</f>
        <v>44217.59154076389</v>
      </c>
      <c r="I64" t="s">
        <v>0</v>
      </c>
      <c r="J64">
        <v>0</v>
      </c>
      <c r="K64">
        <v>8</v>
      </c>
      <c r="L64">
        <v>0</v>
      </c>
      <c r="M64">
        <v>0</v>
      </c>
      <c r="N64" t="s">
        <v>23</v>
      </c>
      <c r="O64" t="s">
        <v>24</v>
      </c>
      <c r="P64" t="s">
        <v>0</v>
      </c>
      <c r="Q64">
        <v>0</v>
      </c>
      <c r="R64">
        <v>0</v>
      </c>
    </row>
    <row r="65" spans="1:18" x14ac:dyDescent="0.25">
      <c r="A65" s="9" t="s">
        <v>0</v>
      </c>
      <c r="B65" t="s">
        <v>132</v>
      </c>
      <c r="C65" t="s">
        <v>0</v>
      </c>
      <c r="D65" t="s">
        <v>0</v>
      </c>
      <c r="E65" t="s">
        <v>108</v>
      </c>
      <c r="F65" t="s">
        <v>0</v>
      </c>
      <c r="G65" s="10">
        <f>TODAY()+62</f>
        <v>44217.59154076389</v>
      </c>
      <c r="H65" s="10">
        <f>TODAY()+62</f>
        <v>44217.59154076389</v>
      </c>
      <c r="I65" t="s">
        <v>0</v>
      </c>
      <c r="J65">
        <v>0</v>
      </c>
      <c r="K65">
        <v>8</v>
      </c>
      <c r="L65">
        <v>0</v>
      </c>
      <c r="M65">
        <v>0</v>
      </c>
      <c r="N65" t="s">
        <v>23</v>
      </c>
      <c r="O65" t="s">
        <v>24</v>
      </c>
      <c r="P65" t="s">
        <v>0</v>
      </c>
      <c r="Q65">
        <v>0</v>
      </c>
      <c r="R65">
        <v>0</v>
      </c>
    </row>
    <row r="66" spans="1:18" x14ac:dyDescent="0.25">
      <c r="A66" s="9" t="s">
        <v>0</v>
      </c>
      <c r="B66" t="s">
        <v>133</v>
      </c>
      <c r="C66" t="s">
        <v>0</v>
      </c>
      <c r="D66" t="s">
        <v>0</v>
      </c>
      <c r="E66" t="s">
        <v>110</v>
      </c>
      <c r="F66" t="s">
        <v>0</v>
      </c>
      <c r="G66" s="10">
        <f>TODAY()+62</f>
        <v>44217.59154076389</v>
      </c>
      <c r="H66" s="10">
        <f>TODAY()+63</f>
        <v>44218.591540775466</v>
      </c>
      <c r="I66" t="s">
        <v>0</v>
      </c>
      <c r="J66">
        <v>0</v>
      </c>
      <c r="K66">
        <v>8</v>
      </c>
      <c r="L66">
        <v>0</v>
      </c>
      <c r="M66">
        <v>0</v>
      </c>
      <c r="N66" t="s">
        <v>23</v>
      </c>
      <c r="O66" t="s">
        <v>24</v>
      </c>
      <c r="P66" t="s">
        <v>0</v>
      </c>
      <c r="Q66">
        <v>0</v>
      </c>
      <c r="R66">
        <v>0</v>
      </c>
    </row>
    <row r="67" spans="1:18" x14ac:dyDescent="0.25">
      <c r="A67" s="9" t="s">
        <v>0</v>
      </c>
      <c r="B67" t="s">
        <v>134</v>
      </c>
      <c r="C67" t="s">
        <v>0</v>
      </c>
      <c r="D67" t="s">
        <v>0</v>
      </c>
      <c r="E67" t="s">
        <v>112</v>
      </c>
      <c r="F67" t="s">
        <v>0</v>
      </c>
      <c r="G67" s="10">
        <f>TODAY()+63</f>
        <v>44218.591540775466</v>
      </c>
      <c r="H67" s="10">
        <f>TODAY()+64</f>
        <v>44219.591540775466</v>
      </c>
      <c r="I67" t="s">
        <v>0</v>
      </c>
      <c r="J67">
        <v>0</v>
      </c>
      <c r="K67">
        <v>8</v>
      </c>
      <c r="L67">
        <v>0</v>
      </c>
      <c r="M67">
        <v>0</v>
      </c>
      <c r="N67" t="s">
        <v>23</v>
      </c>
      <c r="O67" t="s">
        <v>24</v>
      </c>
      <c r="P67" t="s">
        <v>0</v>
      </c>
      <c r="Q67">
        <v>0</v>
      </c>
      <c r="R67">
        <v>0</v>
      </c>
    </row>
    <row r="68" spans="1:18" x14ac:dyDescent="0.25">
      <c r="A68" s="9" t="s">
        <v>0</v>
      </c>
      <c r="B68" t="s">
        <v>135</v>
      </c>
      <c r="C68" t="s">
        <v>0</v>
      </c>
      <c r="D68" t="s">
        <v>0</v>
      </c>
      <c r="E68" t="s">
        <v>114</v>
      </c>
      <c r="F68" t="s">
        <v>0</v>
      </c>
      <c r="G68" s="10">
        <f>TODAY()+64</f>
        <v>44219.591540775466</v>
      </c>
      <c r="H68" s="10">
        <f>TODAY()+65</f>
        <v>44220.591540775466</v>
      </c>
      <c r="I68" t="s">
        <v>0</v>
      </c>
      <c r="J68">
        <v>0</v>
      </c>
      <c r="K68">
        <v>8</v>
      </c>
      <c r="L68">
        <v>0</v>
      </c>
      <c r="M68">
        <v>0</v>
      </c>
      <c r="N68" t="s">
        <v>23</v>
      </c>
      <c r="O68" t="s">
        <v>24</v>
      </c>
      <c r="P68" t="s">
        <v>0</v>
      </c>
      <c r="Q68">
        <v>0</v>
      </c>
      <c r="R68">
        <v>0</v>
      </c>
    </row>
    <row r="69" spans="1:18" x14ac:dyDescent="0.25">
      <c r="A69" s="9" t="s">
        <v>0</v>
      </c>
      <c r="B69" t="s">
        <v>136</v>
      </c>
      <c r="C69" t="s">
        <v>0</v>
      </c>
      <c r="D69" t="s">
        <v>0</v>
      </c>
      <c r="E69" t="s">
        <v>118</v>
      </c>
      <c r="F69" t="s">
        <v>0</v>
      </c>
      <c r="G69" s="10">
        <f>TODAY()+66</f>
        <v>44221.591540775466</v>
      </c>
      <c r="H69" s="10">
        <f>TODAY()+66</f>
        <v>44221.591540775466</v>
      </c>
      <c r="I69" t="s">
        <v>0</v>
      </c>
      <c r="J69">
        <v>0</v>
      </c>
      <c r="K69">
        <v>8</v>
      </c>
      <c r="L69">
        <v>0</v>
      </c>
      <c r="M69">
        <v>0</v>
      </c>
      <c r="N69" t="s">
        <v>23</v>
      </c>
      <c r="O69" t="s">
        <v>24</v>
      </c>
      <c r="P69" t="s">
        <v>0</v>
      </c>
      <c r="Q69">
        <v>0</v>
      </c>
      <c r="R69">
        <v>0</v>
      </c>
    </row>
    <row r="70" spans="1:18" x14ac:dyDescent="0.25">
      <c r="A70" s="9" t="s">
        <v>0</v>
      </c>
      <c r="B70" t="s">
        <v>137</v>
      </c>
      <c r="C70" t="s">
        <v>0</v>
      </c>
      <c r="D70" t="s">
        <v>0</v>
      </c>
      <c r="E70" t="s">
        <v>120</v>
      </c>
      <c r="F70" t="s">
        <v>0</v>
      </c>
      <c r="G70" s="10">
        <f>TODAY()+69</f>
        <v>44224.591540775466</v>
      </c>
      <c r="H70" s="10">
        <f>TODAY()+69</f>
        <v>44224.591540775466</v>
      </c>
      <c r="I70" t="s">
        <v>0</v>
      </c>
      <c r="J70">
        <v>0</v>
      </c>
      <c r="K70">
        <v>8</v>
      </c>
      <c r="L70">
        <v>0</v>
      </c>
      <c r="M70">
        <v>0</v>
      </c>
      <c r="N70" t="s">
        <v>23</v>
      </c>
      <c r="O70" t="s">
        <v>24</v>
      </c>
      <c r="P70" t="s">
        <v>0</v>
      </c>
      <c r="Q70">
        <v>0</v>
      </c>
      <c r="R70">
        <v>0</v>
      </c>
    </row>
    <row r="71" spans="1:18" x14ac:dyDescent="0.25">
      <c r="A71" s="9" t="s">
        <v>0</v>
      </c>
      <c r="B71" t="s">
        <v>138</v>
      </c>
      <c r="C71" t="s">
        <v>0</v>
      </c>
      <c r="D71" t="s">
        <v>0</v>
      </c>
      <c r="E71" t="s">
        <v>122</v>
      </c>
      <c r="F71" t="s">
        <v>0</v>
      </c>
      <c r="G71" s="10">
        <f>TODAY()+69</f>
        <v>44224.591540775466</v>
      </c>
      <c r="H71" s="10">
        <f>TODAY()+69</f>
        <v>44224.591540787034</v>
      </c>
      <c r="I71" t="s">
        <v>0</v>
      </c>
      <c r="J71">
        <v>0</v>
      </c>
      <c r="K71">
        <v>8</v>
      </c>
      <c r="L71">
        <v>0</v>
      </c>
      <c r="M71">
        <v>0</v>
      </c>
      <c r="N71" t="s">
        <v>23</v>
      </c>
      <c r="O71" t="s">
        <v>24</v>
      </c>
      <c r="P71" t="s">
        <v>0</v>
      </c>
      <c r="Q71">
        <v>0</v>
      </c>
      <c r="R71">
        <v>0</v>
      </c>
    </row>
    <row r="72" spans="1:18" x14ac:dyDescent="0.25">
      <c r="A72" s="11" t="s">
        <v>0</v>
      </c>
      <c r="B72" s="7" t="s">
        <v>139</v>
      </c>
      <c r="C72" s="7" t="s">
        <v>0</v>
      </c>
      <c r="D72" s="7" t="s">
        <v>140</v>
      </c>
      <c r="E72" s="7"/>
      <c r="F72" s="7" t="s">
        <v>0</v>
      </c>
      <c r="G72" s="8">
        <f>TODAY()+70</f>
        <v>44225.591540787034</v>
      </c>
      <c r="H72" s="8">
        <f>TODAY()+85</f>
        <v>44240.591540787034</v>
      </c>
      <c r="I72" s="7" t="s">
        <v>0</v>
      </c>
      <c r="J72" s="7">
        <v>0</v>
      </c>
      <c r="K72" s="7">
        <v>88</v>
      </c>
      <c r="L72" s="7">
        <v>0</v>
      </c>
      <c r="M72" s="7">
        <v>0</v>
      </c>
      <c r="N72" s="7" t="s">
        <v>0</v>
      </c>
      <c r="O72" s="7" t="s">
        <v>0</v>
      </c>
      <c r="P72" s="7" t="s">
        <v>0</v>
      </c>
      <c r="Q72" s="7">
        <v>0</v>
      </c>
      <c r="R72" s="7">
        <v>0</v>
      </c>
    </row>
    <row r="73" spans="1:18" x14ac:dyDescent="0.25">
      <c r="A73" s="9" t="s">
        <v>0</v>
      </c>
      <c r="B73" t="s">
        <v>141</v>
      </c>
      <c r="C73" t="s">
        <v>0</v>
      </c>
      <c r="D73" t="s">
        <v>0</v>
      </c>
      <c r="E73" t="s">
        <v>94</v>
      </c>
      <c r="F73" t="s">
        <v>0</v>
      </c>
      <c r="G73" s="10">
        <f>TODAY()+70</f>
        <v>44225.591540787034</v>
      </c>
      <c r="H73" s="10">
        <f>TODAY()+71</f>
        <v>44226.591540787034</v>
      </c>
      <c r="I73" t="s">
        <v>0</v>
      </c>
      <c r="J73">
        <v>0</v>
      </c>
      <c r="K73">
        <v>8</v>
      </c>
      <c r="L73">
        <v>0</v>
      </c>
      <c r="M73">
        <v>0</v>
      </c>
      <c r="N73" t="s">
        <v>23</v>
      </c>
      <c r="O73" t="s">
        <v>24</v>
      </c>
      <c r="P73" t="s">
        <v>0</v>
      </c>
      <c r="Q73">
        <v>0</v>
      </c>
      <c r="R73">
        <v>0</v>
      </c>
    </row>
    <row r="74" spans="1:18" x14ac:dyDescent="0.25">
      <c r="A74" s="9" t="s">
        <v>0</v>
      </c>
      <c r="B74" t="s">
        <v>142</v>
      </c>
      <c r="C74" t="s">
        <v>0</v>
      </c>
      <c r="D74" t="s">
        <v>0</v>
      </c>
      <c r="E74" t="s">
        <v>96</v>
      </c>
      <c r="F74" t="s">
        <v>0</v>
      </c>
      <c r="G74" s="10">
        <f>TODAY()+71</f>
        <v>44226.591540787034</v>
      </c>
      <c r="H74" s="10">
        <f>TODAY()+72</f>
        <v>44227.591540787034</v>
      </c>
      <c r="I74" t="s">
        <v>0</v>
      </c>
      <c r="J74">
        <v>0</v>
      </c>
      <c r="K74">
        <v>8</v>
      </c>
      <c r="L74">
        <v>0</v>
      </c>
      <c r="M74">
        <v>0</v>
      </c>
      <c r="N74" t="s">
        <v>23</v>
      </c>
      <c r="O74" t="s">
        <v>24</v>
      </c>
      <c r="P74" t="s">
        <v>0</v>
      </c>
      <c r="Q74">
        <v>0</v>
      </c>
      <c r="R74">
        <v>0</v>
      </c>
    </row>
    <row r="75" spans="1:18" x14ac:dyDescent="0.25">
      <c r="A75" s="9" t="s">
        <v>0</v>
      </c>
      <c r="B75" t="s">
        <v>143</v>
      </c>
      <c r="C75" t="s">
        <v>0</v>
      </c>
      <c r="D75" t="s">
        <v>0</v>
      </c>
      <c r="E75" t="s">
        <v>98</v>
      </c>
      <c r="F75" t="s">
        <v>0</v>
      </c>
      <c r="G75" s="10">
        <f>TODAY()+72</f>
        <v>44227.591540787034</v>
      </c>
      <c r="H75" s="10">
        <f>TODAY()+73</f>
        <v>44228.591540787034</v>
      </c>
      <c r="I75" t="s">
        <v>0</v>
      </c>
      <c r="J75">
        <v>0</v>
      </c>
      <c r="K75">
        <v>8</v>
      </c>
      <c r="L75">
        <v>0</v>
      </c>
      <c r="M75">
        <v>0</v>
      </c>
      <c r="N75" t="s">
        <v>23</v>
      </c>
      <c r="O75" t="s">
        <v>24</v>
      </c>
      <c r="P75" t="s">
        <v>0</v>
      </c>
      <c r="Q75">
        <v>0</v>
      </c>
      <c r="R75">
        <v>0</v>
      </c>
    </row>
    <row r="76" spans="1:18" x14ac:dyDescent="0.25">
      <c r="A76" s="9" t="s">
        <v>0</v>
      </c>
      <c r="B76" t="s">
        <v>144</v>
      </c>
      <c r="C76" t="s">
        <v>0</v>
      </c>
      <c r="D76" t="s">
        <v>0</v>
      </c>
      <c r="E76" t="s">
        <v>100</v>
      </c>
      <c r="F76" t="s">
        <v>0</v>
      </c>
      <c r="G76" s="10">
        <f>TODAY()+73</f>
        <v>44228.591540787034</v>
      </c>
      <c r="H76" s="10">
        <f>TODAY()+73</f>
        <v>44228.591540787034</v>
      </c>
      <c r="I76" t="s">
        <v>0</v>
      </c>
      <c r="J76">
        <v>0</v>
      </c>
      <c r="K76">
        <v>8</v>
      </c>
      <c r="L76">
        <v>0</v>
      </c>
      <c r="M76">
        <v>0</v>
      </c>
      <c r="N76" t="s">
        <v>23</v>
      </c>
      <c r="O76" t="s">
        <v>24</v>
      </c>
      <c r="P76" t="s">
        <v>0</v>
      </c>
      <c r="Q76">
        <v>0</v>
      </c>
      <c r="R76">
        <v>0</v>
      </c>
    </row>
    <row r="77" spans="1:18" x14ac:dyDescent="0.25">
      <c r="A77" s="9" t="s">
        <v>0</v>
      </c>
      <c r="B77" t="s">
        <v>145</v>
      </c>
      <c r="C77" t="s">
        <v>0</v>
      </c>
      <c r="D77" t="s">
        <v>0</v>
      </c>
      <c r="E77" t="s">
        <v>102</v>
      </c>
      <c r="F77" t="s">
        <v>0</v>
      </c>
      <c r="G77" s="10">
        <f>TODAY()+76</f>
        <v>44231.59154079861</v>
      </c>
      <c r="H77" s="10">
        <f>TODAY()+76</f>
        <v>44231.59154079861</v>
      </c>
      <c r="I77" t="s">
        <v>0</v>
      </c>
      <c r="J77">
        <v>0</v>
      </c>
      <c r="K77">
        <v>1</v>
      </c>
      <c r="L77">
        <v>0</v>
      </c>
      <c r="M77">
        <v>0</v>
      </c>
      <c r="N77" t="s">
        <v>23</v>
      </c>
      <c r="O77" t="s">
        <v>24</v>
      </c>
      <c r="P77" t="s">
        <v>0</v>
      </c>
      <c r="Q77">
        <v>0</v>
      </c>
      <c r="R77">
        <v>0</v>
      </c>
    </row>
    <row r="78" spans="1:18" x14ac:dyDescent="0.25">
      <c r="A78" s="9" t="s">
        <v>0</v>
      </c>
      <c r="B78" t="s">
        <v>146</v>
      </c>
      <c r="C78" t="s">
        <v>0</v>
      </c>
      <c r="D78" t="s">
        <v>0</v>
      </c>
      <c r="E78" t="s">
        <v>104</v>
      </c>
      <c r="F78" t="s">
        <v>0</v>
      </c>
      <c r="G78" s="10">
        <f>TODAY()+76</f>
        <v>44231.59154079861</v>
      </c>
      <c r="H78" s="10">
        <f>TODAY()+76</f>
        <v>44231.59154079861</v>
      </c>
      <c r="I78" t="s">
        <v>0</v>
      </c>
      <c r="J78">
        <v>0</v>
      </c>
      <c r="K78">
        <v>1</v>
      </c>
      <c r="L78">
        <v>0</v>
      </c>
      <c r="M78">
        <v>0</v>
      </c>
      <c r="N78" t="s">
        <v>23</v>
      </c>
      <c r="O78" t="s">
        <v>24</v>
      </c>
      <c r="P78" t="s">
        <v>0</v>
      </c>
      <c r="Q78">
        <v>0</v>
      </c>
      <c r="R78">
        <v>0</v>
      </c>
    </row>
    <row r="79" spans="1:18" x14ac:dyDescent="0.25">
      <c r="A79" s="9" t="s">
        <v>0</v>
      </c>
      <c r="B79" t="s">
        <v>147</v>
      </c>
      <c r="C79" t="s">
        <v>0</v>
      </c>
      <c r="D79" t="s">
        <v>0</v>
      </c>
      <c r="E79" t="s">
        <v>106</v>
      </c>
      <c r="F79" t="s">
        <v>0</v>
      </c>
      <c r="G79" s="10">
        <f>TODAY()+76</f>
        <v>44231.59154079861</v>
      </c>
      <c r="H79" s="10">
        <f>TODAY()+77</f>
        <v>44232.59154079861</v>
      </c>
      <c r="I79" t="s">
        <v>0</v>
      </c>
      <c r="J79">
        <v>0</v>
      </c>
      <c r="K79">
        <v>8</v>
      </c>
      <c r="L79">
        <v>0</v>
      </c>
      <c r="M79">
        <v>0</v>
      </c>
      <c r="N79" t="s">
        <v>23</v>
      </c>
      <c r="O79" t="s">
        <v>24</v>
      </c>
      <c r="P79" t="s">
        <v>0</v>
      </c>
      <c r="Q79">
        <v>0</v>
      </c>
      <c r="R79">
        <v>0</v>
      </c>
    </row>
    <row r="80" spans="1:18" x14ac:dyDescent="0.25">
      <c r="A80" s="9" t="s">
        <v>0</v>
      </c>
      <c r="B80" t="s">
        <v>148</v>
      </c>
      <c r="C80" t="s">
        <v>0</v>
      </c>
      <c r="D80" t="s">
        <v>0</v>
      </c>
      <c r="E80" t="s">
        <v>108</v>
      </c>
      <c r="F80" t="s">
        <v>0</v>
      </c>
      <c r="G80" s="10">
        <f>TODAY()+77</f>
        <v>44232.59154079861</v>
      </c>
      <c r="H80" s="10">
        <f>TODAY()+78</f>
        <v>44233.59154079861</v>
      </c>
      <c r="I80" t="s">
        <v>0</v>
      </c>
      <c r="J80">
        <v>0</v>
      </c>
      <c r="K80">
        <v>8</v>
      </c>
      <c r="L80">
        <v>0</v>
      </c>
      <c r="M80">
        <v>0</v>
      </c>
      <c r="N80" t="s">
        <v>23</v>
      </c>
      <c r="O80" t="s">
        <v>24</v>
      </c>
      <c r="P80" t="s">
        <v>0</v>
      </c>
      <c r="Q80">
        <v>0</v>
      </c>
      <c r="R80">
        <v>0</v>
      </c>
    </row>
    <row r="81" spans="1:18" x14ac:dyDescent="0.25">
      <c r="A81" s="9" t="s">
        <v>0</v>
      </c>
      <c r="B81" t="s">
        <v>149</v>
      </c>
      <c r="C81" t="s">
        <v>0</v>
      </c>
      <c r="D81" t="s">
        <v>0</v>
      </c>
      <c r="E81" t="s">
        <v>110</v>
      </c>
      <c r="F81" t="s">
        <v>0</v>
      </c>
      <c r="G81" s="10">
        <f>TODAY()+78</f>
        <v>44233.59154079861</v>
      </c>
      <c r="H81" s="10">
        <f>TODAY()+79</f>
        <v>44234.59154079861</v>
      </c>
      <c r="I81" t="s">
        <v>0</v>
      </c>
      <c r="J81">
        <v>0</v>
      </c>
      <c r="K81">
        <v>8</v>
      </c>
      <c r="L81">
        <v>0</v>
      </c>
      <c r="M81">
        <v>0</v>
      </c>
      <c r="N81" t="s">
        <v>23</v>
      </c>
      <c r="O81" t="s">
        <v>24</v>
      </c>
      <c r="P81" t="s">
        <v>0</v>
      </c>
      <c r="Q81">
        <v>0</v>
      </c>
      <c r="R81">
        <v>0</v>
      </c>
    </row>
    <row r="82" spans="1:18" x14ac:dyDescent="0.25">
      <c r="A82" s="9" t="s">
        <v>0</v>
      </c>
      <c r="B82" t="s">
        <v>150</v>
      </c>
      <c r="C82" t="s">
        <v>0</v>
      </c>
      <c r="D82" t="s">
        <v>0</v>
      </c>
      <c r="E82" t="s">
        <v>112</v>
      </c>
      <c r="F82" t="s">
        <v>0</v>
      </c>
      <c r="G82" s="10">
        <f>TODAY()+79</f>
        <v>44234.59154081019</v>
      </c>
      <c r="H82" s="10">
        <f>TODAY()+80</f>
        <v>44235.59154081019</v>
      </c>
      <c r="I82" t="s">
        <v>0</v>
      </c>
      <c r="J82">
        <v>0</v>
      </c>
      <c r="K82">
        <v>8</v>
      </c>
      <c r="L82">
        <v>0</v>
      </c>
      <c r="M82">
        <v>0</v>
      </c>
      <c r="N82" t="s">
        <v>23</v>
      </c>
      <c r="O82" t="s">
        <v>24</v>
      </c>
      <c r="P82" t="s">
        <v>0</v>
      </c>
      <c r="Q82">
        <v>0</v>
      </c>
      <c r="R82">
        <v>0</v>
      </c>
    </row>
    <row r="83" spans="1:18" x14ac:dyDescent="0.25">
      <c r="A83" s="9" t="s">
        <v>0</v>
      </c>
      <c r="B83" t="s">
        <v>151</v>
      </c>
      <c r="C83" t="s">
        <v>0</v>
      </c>
      <c r="D83" t="s">
        <v>0</v>
      </c>
      <c r="E83" t="s">
        <v>114</v>
      </c>
      <c r="F83" t="s">
        <v>0</v>
      </c>
      <c r="G83" s="10">
        <f>TODAY()+80</f>
        <v>44235.59154081019</v>
      </c>
      <c r="H83" s="10">
        <f>TODAY()+80</f>
        <v>44235.59154081019</v>
      </c>
      <c r="I83" t="s">
        <v>0</v>
      </c>
      <c r="J83">
        <v>0</v>
      </c>
      <c r="K83">
        <v>8</v>
      </c>
      <c r="L83">
        <v>0</v>
      </c>
      <c r="M83">
        <v>0</v>
      </c>
      <c r="N83" t="s">
        <v>23</v>
      </c>
      <c r="O83" t="s">
        <v>24</v>
      </c>
      <c r="P83" t="s">
        <v>0</v>
      </c>
      <c r="Q83">
        <v>0</v>
      </c>
      <c r="R83">
        <v>0</v>
      </c>
    </row>
    <row r="84" spans="1:18" x14ac:dyDescent="0.25">
      <c r="A84" s="9" t="s">
        <v>0</v>
      </c>
      <c r="B84" t="s">
        <v>152</v>
      </c>
      <c r="C84" t="s">
        <v>0</v>
      </c>
      <c r="D84" t="s">
        <v>0</v>
      </c>
      <c r="E84" t="s">
        <v>118</v>
      </c>
      <c r="F84" t="s">
        <v>0</v>
      </c>
      <c r="G84" s="10">
        <f>TODAY()+83</f>
        <v>44238.59154081019</v>
      </c>
      <c r="H84" s="10">
        <f>TODAY()+83</f>
        <v>44238.59154081019</v>
      </c>
      <c r="I84" t="s">
        <v>0</v>
      </c>
      <c r="J84">
        <v>0</v>
      </c>
      <c r="K84">
        <v>1</v>
      </c>
      <c r="L84">
        <v>0</v>
      </c>
      <c r="M84">
        <v>0</v>
      </c>
      <c r="N84" t="s">
        <v>23</v>
      </c>
      <c r="O84" t="s">
        <v>24</v>
      </c>
      <c r="P84" t="s">
        <v>0</v>
      </c>
      <c r="Q84">
        <v>0</v>
      </c>
      <c r="R84">
        <v>0</v>
      </c>
    </row>
    <row r="85" spans="1:18" x14ac:dyDescent="0.25">
      <c r="A85" s="9" t="s">
        <v>0</v>
      </c>
      <c r="B85" t="s">
        <v>153</v>
      </c>
      <c r="C85" t="s">
        <v>0</v>
      </c>
      <c r="D85" t="s">
        <v>0</v>
      </c>
      <c r="E85" t="s">
        <v>120</v>
      </c>
      <c r="F85" t="s">
        <v>0</v>
      </c>
      <c r="G85" s="10">
        <f>TODAY()+83</f>
        <v>44238.59154081019</v>
      </c>
      <c r="H85" s="10">
        <f>TODAY()+84</f>
        <v>44239.59154081019</v>
      </c>
      <c r="I85" t="s">
        <v>0</v>
      </c>
      <c r="J85">
        <v>0</v>
      </c>
      <c r="K85">
        <v>8</v>
      </c>
      <c r="L85">
        <v>0</v>
      </c>
      <c r="M85">
        <v>0</v>
      </c>
      <c r="N85" t="s">
        <v>23</v>
      </c>
      <c r="O85" t="s">
        <v>24</v>
      </c>
      <c r="P85" t="s">
        <v>0</v>
      </c>
      <c r="Q85">
        <v>0</v>
      </c>
      <c r="R85">
        <v>0</v>
      </c>
    </row>
    <row r="86" spans="1:18" x14ac:dyDescent="0.25">
      <c r="A86" s="9" t="s">
        <v>0</v>
      </c>
      <c r="B86" t="s">
        <v>154</v>
      </c>
      <c r="C86" t="s">
        <v>0</v>
      </c>
      <c r="D86" t="s">
        <v>0</v>
      </c>
      <c r="E86" t="s">
        <v>122</v>
      </c>
      <c r="F86" t="s">
        <v>0</v>
      </c>
      <c r="G86" s="10">
        <f>TODAY()+84</f>
        <v>44239.59154081019</v>
      </c>
      <c r="H86" s="10">
        <f>TODAY()+85</f>
        <v>44240.59154081019</v>
      </c>
      <c r="I86" t="s">
        <v>0</v>
      </c>
      <c r="J86">
        <v>0</v>
      </c>
      <c r="K86">
        <v>8</v>
      </c>
      <c r="L86">
        <v>0</v>
      </c>
      <c r="M86">
        <v>0</v>
      </c>
      <c r="N86" t="s">
        <v>23</v>
      </c>
      <c r="O86" t="s">
        <v>24</v>
      </c>
      <c r="P86" t="s">
        <v>0</v>
      </c>
      <c r="Q86">
        <v>0</v>
      </c>
      <c r="R86">
        <v>0</v>
      </c>
    </row>
    <row r="87" spans="1:18" x14ac:dyDescent="0.25">
      <c r="A87" s="11" t="s">
        <v>0</v>
      </c>
      <c r="B87" s="7" t="s">
        <v>155</v>
      </c>
      <c r="C87" s="7" t="s">
        <v>0</v>
      </c>
      <c r="D87" s="7" t="s">
        <v>156</v>
      </c>
      <c r="E87" s="7"/>
      <c r="F87" s="7" t="s">
        <v>0</v>
      </c>
      <c r="G87" s="8">
        <f>TODAY()+86</f>
        <v>44241.591540821755</v>
      </c>
      <c r="H87" s="8">
        <f>TODAY()+101</f>
        <v>44256.591540821755</v>
      </c>
      <c r="I87" s="7" t="s">
        <v>0</v>
      </c>
      <c r="J87" s="7">
        <v>0</v>
      </c>
      <c r="K87" s="7">
        <v>88</v>
      </c>
      <c r="L87" s="7">
        <v>0</v>
      </c>
      <c r="M87" s="7">
        <v>0</v>
      </c>
      <c r="N87" s="7" t="s">
        <v>0</v>
      </c>
      <c r="O87" s="7" t="s">
        <v>0</v>
      </c>
      <c r="P87" s="7" t="s">
        <v>0</v>
      </c>
      <c r="Q87" s="7">
        <v>0</v>
      </c>
      <c r="R87" s="7">
        <v>0</v>
      </c>
    </row>
    <row r="88" spans="1:18" x14ac:dyDescent="0.25">
      <c r="A88" s="9" t="s">
        <v>0</v>
      </c>
      <c r="B88" t="s">
        <v>157</v>
      </c>
      <c r="C88" t="s">
        <v>0</v>
      </c>
      <c r="D88" t="s">
        <v>0</v>
      </c>
      <c r="E88" t="s">
        <v>94</v>
      </c>
      <c r="F88" t="s">
        <v>0</v>
      </c>
      <c r="G88" s="10">
        <f>TODAY()+86</f>
        <v>44241.591540821755</v>
      </c>
      <c r="H88" s="10">
        <f>TODAY()+87</f>
        <v>44242.591540821755</v>
      </c>
      <c r="I88" t="s">
        <v>0</v>
      </c>
      <c r="J88">
        <v>0</v>
      </c>
      <c r="K88">
        <v>8</v>
      </c>
      <c r="L88">
        <v>0</v>
      </c>
      <c r="M88">
        <v>0</v>
      </c>
      <c r="N88" t="s">
        <v>23</v>
      </c>
      <c r="O88" t="s">
        <v>24</v>
      </c>
      <c r="P88" t="s">
        <v>0</v>
      </c>
      <c r="Q88">
        <v>0</v>
      </c>
      <c r="R88">
        <v>0</v>
      </c>
    </row>
    <row r="89" spans="1:18" x14ac:dyDescent="0.25">
      <c r="A89" s="9" t="s">
        <v>0</v>
      </c>
      <c r="B89" t="s">
        <v>158</v>
      </c>
      <c r="C89" t="s">
        <v>0</v>
      </c>
      <c r="D89" t="s">
        <v>0</v>
      </c>
      <c r="E89" t="s">
        <v>96</v>
      </c>
      <c r="F89" t="s">
        <v>0</v>
      </c>
      <c r="G89" s="10">
        <f>TODAY()+87</f>
        <v>44242.591540821755</v>
      </c>
      <c r="H89" s="10">
        <f>TODAY()+87</f>
        <v>44242.591540821755</v>
      </c>
      <c r="I89" t="s">
        <v>0</v>
      </c>
      <c r="J89">
        <v>0</v>
      </c>
      <c r="K89">
        <v>8</v>
      </c>
      <c r="L89">
        <v>0</v>
      </c>
      <c r="M89">
        <v>0</v>
      </c>
      <c r="N89" t="s">
        <v>23</v>
      </c>
      <c r="O89" t="s">
        <v>24</v>
      </c>
      <c r="P89" t="s">
        <v>0</v>
      </c>
      <c r="Q89">
        <v>0</v>
      </c>
      <c r="R89">
        <v>0</v>
      </c>
    </row>
    <row r="90" spans="1:18" x14ac:dyDescent="0.25">
      <c r="A90" s="9" t="s">
        <v>0</v>
      </c>
      <c r="B90" t="s">
        <v>159</v>
      </c>
      <c r="C90" t="s">
        <v>0</v>
      </c>
      <c r="D90" t="s">
        <v>0</v>
      </c>
      <c r="E90" t="s">
        <v>98</v>
      </c>
      <c r="F90" t="s">
        <v>0</v>
      </c>
      <c r="G90" s="10">
        <f>TODAY()+90</f>
        <v>44245.591540821755</v>
      </c>
      <c r="H90" s="10">
        <f>TODAY()+90</f>
        <v>44245.591540821755</v>
      </c>
      <c r="I90" t="s">
        <v>0</v>
      </c>
      <c r="J90">
        <v>0</v>
      </c>
      <c r="K90">
        <v>1</v>
      </c>
      <c r="L90">
        <v>0</v>
      </c>
      <c r="M90">
        <v>0</v>
      </c>
      <c r="N90" t="s">
        <v>23</v>
      </c>
      <c r="O90" t="s">
        <v>24</v>
      </c>
      <c r="P90" t="s">
        <v>0</v>
      </c>
      <c r="Q90">
        <v>0</v>
      </c>
      <c r="R90">
        <v>0</v>
      </c>
    </row>
    <row r="91" spans="1:18" x14ac:dyDescent="0.25">
      <c r="A91" s="9" t="s">
        <v>0</v>
      </c>
      <c r="B91" t="s">
        <v>160</v>
      </c>
      <c r="C91" t="s">
        <v>0</v>
      </c>
      <c r="D91" t="s">
        <v>0</v>
      </c>
      <c r="E91" t="s">
        <v>100</v>
      </c>
      <c r="F91" t="s">
        <v>0</v>
      </c>
      <c r="G91" s="10">
        <f>TODAY()+90</f>
        <v>44245.591540821755</v>
      </c>
      <c r="H91" s="10">
        <f>TODAY()+90</f>
        <v>44245.591540821755</v>
      </c>
      <c r="I91" t="s">
        <v>0</v>
      </c>
      <c r="J91">
        <v>0</v>
      </c>
      <c r="K91">
        <v>1</v>
      </c>
      <c r="L91">
        <v>0</v>
      </c>
      <c r="M91">
        <v>0</v>
      </c>
      <c r="N91" t="s">
        <v>23</v>
      </c>
      <c r="O91" t="s">
        <v>24</v>
      </c>
      <c r="P91" t="s">
        <v>0</v>
      </c>
      <c r="Q91">
        <v>0</v>
      </c>
      <c r="R91">
        <v>0</v>
      </c>
    </row>
    <row r="92" spans="1:18" x14ac:dyDescent="0.25">
      <c r="A92" s="9" t="s">
        <v>0</v>
      </c>
      <c r="B92" t="s">
        <v>161</v>
      </c>
      <c r="C92" t="s">
        <v>0</v>
      </c>
      <c r="D92" t="s">
        <v>0</v>
      </c>
      <c r="E92" t="s">
        <v>102</v>
      </c>
      <c r="F92" t="s">
        <v>0</v>
      </c>
      <c r="G92" s="10">
        <f>TODAY()+90</f>
        <v>44245.59154083334</v>
      </c>
      <c r="H92" s="10">
        <f>TODAY()+91</f>
        <v>44246.59154083334</v>
      </c>
      <c r="I92" t="s">
        <v>0</v>
      </c>
      <c r="J92">
        <v>0</v>
      </c>
      <c r="K92">
        <v>8</v>
      </c>
      <c r="L92">
        <v>0</v>
      </c>
      <c r="M92">
        <v>0</v>
      </c>
      <c r="N92" t="s">
        <v>23</v>
      </c>
      <c r="O92" t="s">
        <v>24</v>
      </c>
      <c r="P92" t="s">
        <v>0</v>
      </c>
      <c r="Q92">
        <v>0</v>
      </c>
      <c r="R92">
        <v>0</v>
      </c>
    </row>
    <row r="93" spans="1:18" x14ac:dyDescent="0.25">
      <c r="A93" s="9" t="s">
        <v>0</v>
      </c>
      <c r="B93" t="s">
        <v>162</v>
      </c>
      <c r="C93" t="s">
        <v>0</v>
      </c>
      <c r="D93" t="s">
        <v>0</v>
      </c>
      <c r="E93" t="s">
        <v>104</v>
      </c>
      <c r="F93" t="s">
        <v>0</v>
      </c>
      <c r="G93" s="10">
        <f>TODAY()+91</f>
        <v>44246.59154083334</v>
      </c>
      <c r="H93" s="10">
        <f>TODAY()+92</f>
        <v>44247.59154083334</v>
      </c>
      <c r="I93" t="s">
        <v>0</v>
      </c>
      <c r="J93">
        <v>0</v>
      </c>
      <c r="K93">
        <v>8</v>
      </c>
      <c r="L93">
        <v>0</v>
      </c>
      <c r="M93">
        <v>0</v>
      </c>
      <c r="N93" t="s">
        <v>23</v>
      </c>
      <c r="O93" t="s">
        <v>24</v>
      </c>
      <c r="P93" t="s">
        <v>0</v>
      </c>
      <c r="Q93">
        <v>0</v>
      </c>
      <c r="R93">
        <v>0</v>
      </c>
    </row>
    <row r="94" spans="1:18" x14ac:dyDescent="0.25">
      <c r="A94" s="9" t="s">
        <v>0</v>
      </c>
      <c r="B94" t="s">
        <v>163</v>
      </c>
      <c r="C94" t="s">
        <v>0</v>
      </c>
      <c r="D94" t="s">
        <v>0</v>
      </c>
      <c r="E94" t="s">
        <v>106</v>
      </c>
      <c r="F94" t="s">
        <v>0</v>
      </c>
      <c r="G94" s="10">
        <f>TODAY()+92</f>
        <v>44247.59154083334</v>
      </c>
      <c r="H94" s="10">
        <f>TODAY()+93</f>
        <v>44248.59154083334</v>
      </c>
      <c r="I94" t="s">
        <v>0</v>
      </c>
      <c r="J94">
        <v>0</v>
      </c>
      <c r="K94">
        <v>8</v>
      </c>
      <c r="L94">
        <v>0</v>
      </c>
      <c r="M94">
        <v>0</v>
      </c>
      <c r="N94" t="s">
        <v>23</v>
      </c>
      <c r="O94" t="s">
        <v>24</v>
      </c>
      <c r="P94" t="s">
        <v>0</v>
      </c>
      <c r="Q94">
        <v>0</v>
      </c>
      <c r="R94">
        <v>0</v>
      </c>
    </row>
    <row r="95" spans="1:18" x14ac:dyDescent="0.25">
      <c r="A95" s="9" t="s">
        <v>0</v>
      </c>
      <c r="B95" t="s">
        <v>164</v>
      </c>
      <c r="C95" t="s">
        <v>0</v>
      </c>
      <c r="D95" t="s">
        <v>0</v>
      </c>
      <c r="E95" t="s">
        <v>108</v>
      </c>
      <c r="F95" t="s">
        <v>0</v>
      </c>
      <c r="G95" s="10">
        <f>TODAY()+93</f>
        <v>44248.59154083334</v>
      </c>
      <c r="H95" s="10">
        <f>TODAY()+94</f>
        <v>44249.59154083334</v>
      </c>
      <c r="I95" t="s">
        <v>0</v>
      </c>
      <c r="J95">
        <v>0</v>
      </c>
      <c r="K95">
        <v>8</v>
      </c>
      <c r="L95">
        <v>0</v>
      </c>
      <c r="M95">
        <v>0</v>
      </c>
      <c r="N95" t="s">
        <v>23</v>
      </c>
      <c r="O95" t="s">
        <v>24</v>
      </c>
      <c r="P95" t="s">
        <v>0</v>
      </c>
      <c r="Q95">
        <v>0</v>
      </c>
      <c r="R95">
        <v>0</v>
      </c>
    </row>
    <row r="96" spans="1:18" x14ac:dyDescent="0.25">
      <c r="A96" s="9" t="s">
        <v>0</v>
      </c>
      <c r="B96" t="s">
        <v>165</v>
      </c>
      <c r="C96" t="s">
        <v>0</v>
      </c>
      <c r="D96" t="s">
        <v>0</v>
      </c>
      <c r="E96" t="s">
        <v>110</v>
      </c>
      <c r="F96" t="s">
        <v>0</v>
      </c>
      <c r="G96" s="10">
        <f>TODAY()+94</f>
        <v>44249.59154083334</v>
      </c>
      <c r="H96" s="10">
        <f>TODAY()+94</f>
        <v>44249.59154083334</v>
      </c>
      <c r="I96" t="s">
        <v>0</v>
      </c>
      <c r="J96">
        <v>0</v>
      </c>
      <c r="K96">
        <v>8</v>
      </c>
      <c r="L96">
        <v>0</v>
      </c>
      <c r="M96">
        <v>0</v>
      </c>
      <c r="N96" t="s">
        <v>23</v>
      </c>
      <c r="O96" t="s">
        <v>24</v>
      </c>
      <c r="P96" t="s">
        <v>0</v>
      </c>
      <c r="Q96">
        <v>0</v>
      </c>
      <c r="R96">
        <v>0</v>
      </c>
    </row>
    <row r="97" spans="1:18" x14ac:dyDescent="0.25">
      <c r="A97" s="9" t="s">
        <v>0</v>
      </c>
      <c r="B97" t="s">
        <v>166</v>
      </c>
      <c r="C97" t="s">
        <v>0</v>
      </c>
      <c r="D97" t="s">
        <v>0</v>
      </c>
      <c r="E97" t="s">
        <v>112</v>
      </c>
      <c r="F97" t="s">
        <v>0</v>
      </c>
      <c r="G97" s="10">
        <f>TODAY()+97</f>
        <v>44252.59154084491</v>
      </c>
      <c r="H97" s="10">
        <f>TODAY()+97</f>
        <v>44252.59154084491</v>
      </c>
      <c r="I97" t="s">
        <v>0</v>
      </c>
      <c r="J97">
        <v>0</v>
      </c>
      <c r="K97">
        <v>1</v>
      </c>
      <c r="L97">
        <v>0</v>
      </c>
      <c r="M97">
        <v>0</v>
      </c>
      <c r="N97" t="s">
        <v>23</v>
      </c>
      <c r="O97" t="s">
        <v>24</v>
      </c>
      <c r="P97" t="s">
        <v>0</v>
      </c>
      <c r="Q97">
        <v>0</v>
      </c>
      <c r="R97">
        <v>0</v>
      </c>
    </row>
    <row r="98" spans="1:18" x14ac:dyDescent="0.25">
      <c r="A98" s="9" t="s">
        <v>0</v>
      </c>
      <c r="B98" t="s">
        <v>167</v>
      </c>
      <c r="C98" t="s">
        <v>0</v>
      </c>
      <c r="D98" t="s">
        <v>0</v>
      </c>
      <c r="E98" t="s">
        <v>114</v>
      </c>
      <c r="F98" t="s">
        <v>0</v>
      </c>
      <c r="G98" s="10">
        <f>TODAY()+97</f>
        <v>44252.59154084491</v>
      </c>
      <c r="H98" s="10">
        <f>TODAY()+97</f>
        <v>44252.59154084491</v>
      </c>
      <c r="I98" t="s">
        <v>0</v>
      </c>
      <c r="J98">
        <v>0</v>
      </c>
      <c r="K98">
        <v>1</v>
      </c>
      <c r="L98">
        <v>0</v>
      </c>
      <c r="M98">
        <v>0</v>
      </c>
      <c r="N98" t="s">
        <v>23</v>
      </c>
      <c r="O98" t="s">
        <v>24</v>
      </c>
      <c r="P98" t="s">
        <v>0</v>
      </c>
      <c r="Q98">
        <v>0</v>
      </c>
      <c r="R98">
        <v>0</v>
      </c>
    </row>
    <row r="99" spans="1:18" x14ac:dyDescent="0.25">
      <c r="A99" s="9" t="s">
        <v>0</v>
      </c>
      <c r="B99" t="s">
        <v>168</v>
      </c>
      <c r="C99" t="s">
        <v>0</v>
      </c>
      <c r="D99" t="s">
        <v>0</v>
      </c>
      <c r="E99" t="s">
        <v>118</v>
      </c>
      <c r="F99" t="s">
        <v>0</v>
      </c>
      <c r="G99" s="10">
        <f>TODAY()+98</f>
        <v>44253.59154084491</v>
      </c>
      <c r="H99" s="10">
        <f>TODAY()+99</f>
        <v>44254.59154084491</v>
      </c>
      <c r="I99" t="s">
        <v>0</v>
      </c>
      <c r="J99">
        <v>0</v>
      </c>
      <c r="K99">
        <v>8</v>
      </c>
      <c r="L99">
        <v>0</v>
      </c>
      <c r="M99">
        <v>0</v>
      </c>
      <c r="N99" t="s">
        <v>23</v>
      </c>
      <c r="O99" t="s">
        <v>24</v>
      </c>
      <c r="P99" t="s">
        <v>0</v>
      </c>
      <c r="Q99">
        <v>0</v>
      </c>
      <c r="R99">
        <v>0</v>
      </c>
    </row>
    <row r="100" spans="1:18" x14ac:dyDescent="0.25">
      <c r="A100" s="9" t="s">
        <v>0</v>
      </c>
      <c r="B100" t="s">
        <v>169</v>
      </c>
      <c r="C100" t="s">
        <v>0</v>
      </c>
      <c r="D100" t="s">
        <v>0</v>
      </c>
      <c r="E100" t="s">
        <v>120</v>
      </c>
      <c r="F100" t="s">
        <v>0</v>
      </c>
      <c r="G100" s="10">
        <f>TODAY()+99</f>
        <v>44254.59154084491</v>
      </c>
      <c r="H100" s="10">
        <f>TODAY()+100</f>
        <v>44255.59154084491</v>
      </c>
      <c r="I100" t="s">
        <v>0</v>
      </c>
      <c r="J100">
        <v>0</v>
      </c>
      <c r="K100">
        <v>8</v>
      </c>
      <c r="L100">
        <v>0</v>
      </c>
      <c r="M100">
        <v>0</v>
      </c>
      <c r="N100" t="s">
        <v>23</v>
      </c>
      <c r="O100" t="s">
        <v>24</v>
      </c>
      <c r="P100" t="s">
        <v>0</v>
      </c>
      <c r="Q100">
        <v>0</v>
      </c>
      <c r="R100">
        <v>0</v>
      </c>
    </row>
    <row r="101" spans="1:18" x14ac:dyDescent="0.25">
      <c r="A101" s="9" t="s">
        <v>0</v>
      </c>
      <c r="B101" t="s">
        <v>170</v>
      </c>
      <c r="C101" t="s">
        <v>0</v>
      </c>
      <c r="D101" t="s">
        <v>0</v>
      </c>
      <c r="E101" t="s">
        <v>122</v>
      </c>
      <c r="F101" t="s">
        <v>0</v>
      </c>
      <c r="G101" s="10">
        <f>TODAY()+100</f>
        <v>44255.59154084491</v>
      </c>
      <c r="H101" s="10">
        <f>TODAY()+101</f>
        <v>44256.59154084491</v>
      </c>
      <c r="I101" t="s">
        <v>0</v>
      </c>
      <c r="J101">
        <v>0</v>
      </c>
      <c r="K101">
        <v>8</v>
      </c>
      <c r="L101">
        <v>0</v>
      </c>
      <c r="M101">
        <v>0</v>
      </c>
      <c r="N101" t="s">
        <v>23</v>
      </c>
      <c r="O101" t="s">
        <v>24</v>
      </c>
      <c r="P101" t="s">
        <v>0</v>
      </c>
      <c r="Q101">
        <v>0</v>
      </c>
      <c r="R101">
        <v>0</v>
      </c>
    </row>
    <row r="102" spans="1:18" x14ac:dyDescent="0.25">
      <c r="A102" s="11" t="s">
        <v>0</v>
      </c>
      <c r="B102" s="7" t="s">
        <v>171</v>
      </c>
      <c r="C102" s="7" t="s">
        <v>0</v>
      </c>
      <c r="D102" s="7" t="s">
        <v>172</v>
      </c>
      <c r="E102" s="7"/>
      <c r="F102" s="7" t="s">
        <v>0</v>
      </c>
      <c r="G102" s="8">
        <f>TODAY()+118</f>
        <v>44273.591540856476</v>
      </c>
      <c r="H102" s="8">
        <f>TODAY()+133</f>
        <v>44288.591540856476</v>
      </c>
      <c r="I102" s="7" t="s">
        <v>0</v>
      </c>
      <c r="J102" s="7">
        <v>0</v>
      </c>
      <c r="K102" s="7">
        <v>88</v>
      </c>
      <c r="L102" s="7">
        <v>0</v>
      </c>
      <c r="M102" s="7">
        <v>0</v>
      </c>
      <c r="N102" s="7" t="s">
        <v>0</v>
      </c>
      <c r="O102" s="7" t="s">
        <v>0</v>
      </c>
      <c r="P102" s="7" t="s">
        <v>0</v>
      </c>
      <c r="Q102" s="7">
        <v>0</v>
      </c>
      <c r="R102" s="7">
        <v>0</v>
      </c>
    </row>
    <row r="103" spans="1:18" x14ac:dyDescent="0.25">
      <c r="A103" s="9" t="s">
        <v>0</v>
      </c>
      <c r="B103" t="s">
        <v>173</v>
      </c>
      <c r="C103" t="s">
        <v>0</v>
      </c>
      <c r="D103" t="s">
        <v>0</v>
      </c>
      <c r="E103" t="s">
        <v>94</v>
      </c>
      <c r="F103" t="s">
        <v>0</v>
      </c>
      <c r="G103" s="10">
        <f>TODAY()+118</f>
        <v>44273.591540856476</v>
      </c>
      <c r="H103" s="10">
        <f>TODAY()+119</f>
        <v>44274.591540856476</v>
      </c>
      <c r="I103" t="s">
        <v>0</v>
      </c>
      <c r="J103">
        <v>0</v>
      </c>
      <c r="K103">
        <v>8</v>
      </c>
      <c r="L103">
        <v>0</v>
      </c>
      <c r="M103">
        <v>0</v>
      </c>
      <c r="N103" t="s">
        <v>23</v>
      </c>
      <c r="O103" t="s">
        <v>24</v>
      </c>
      <c r="P103" t="s">
        <v>0</v>
      </c>
      <c r="Q103">
        <v>0</v>
      </c>
      <c r="R103">
        <v>0</v>
      </c>
    </row>
    <row r="104" spans="1:18" x14ac:dyDescent="0.25">
      <c r="A104" s="9" t="s">
        <v>0</v>
      </c>
      <c r="B104" t="s">
        <v>174</v>
      </c>
      <c r="C104" t="s">
        <v>0</v>
      </c>
      <c r="D104" t="s">
        <v>0</v>
      </c>
      <c r="E104" t="s">
        <v>96</v>
      </c>
      <c r="F104" t="s">
        <v>0</v>
      </c>
      <c r="G104" s="10">
        <f>TODAY()+119</f>
        <v>44274.591540856476</v>
      </c>
      <c r="H104" s="10">
        <f>TODAY()+120</f>
        <v>44275.591540856476</v>
      </c>
      <c r="I104" t="s">
        <v>0</v>
      </c>
      <c r="J104">
        <v>0</v>
      </c>
      <c r="K104">
        <v>8</v>
      </c>
      <c r="L104">
        <v>0</v>
      </c>
      <c r="M104">
        <v>0</v>
      </c>
      <c r="N104" t="s">
        <v>23</v>
      </c>
      <c r="O104" t="s">
        <v>24</v>
      </c>
      <c r="P104" t="s">
        <v>0</v>
      </c>
      <c r="Q104">
        <v>0</v>
      </c>
      <c r="R104">
        <v>0</v>
      </c>
    </row>
    <row r="105" spans="1:18" x14ac:dyDescent="0.25">
      <c r="A105" s="9" t="s">
        <v>0</v>
      </c>
      <c r="B105" t="s">
        <v>175</v>
      </c>
      <c r="C105" t="s">
        <v>0</v>
      </c>
      <c r="D105" t="s">
        <v>0</v>
      </c>
      <c r="E105" t="s">
        <v>98</v>
      </c>
      <c r="F105" t="s">
        <v>0</v>
      </c>
      <c r="G105" s="10">
        <f>TODAY()+120</f>
        <v>44275.591540856476</v>
      </c>
      <c r="H105" s="10">
        <f>TODAY()+121</f>
        <v>44276.591540856476</v>
      </c>
      <c r="I105" t="s">
        <v>0</v>
      </c>
      <c r="J105">
        <v>0</v>
      </c>
      <c r="K105">
        <v>8</v>
      </c>
      <c r="L105">
        <v>0</v>
      </c>
      <c r="M105">
        <v>0</v>
      </c>
      <c r="N105" t="s">
        <v>23</v>
      </c>
      <c r="O105" t="s">
        <v>24</v>
      </c>
      <c r="P105" t="s">
        <v>0</v>
      </c>
      <c r="Q105">
        <v>0</v>
      </c>
      <c r="R105">
        <v>0</v>
      </c>
    </row>
    <row r="106" spans="1:18" x14ac:dyDescent="0.25">
      <c r="A106" s="9" t="s">
        <v>0</v>
      </c>
      <c r="B106" t="s">
        <v>176</v>
      </c>
      <c r="C106" t="s">
        <v>0</v>
      </c>
      <c r="D106" t="s">
        <v>0</v>
      </c>
      <c r="E106" t="s">
        <v>100</v>
      </c>
      <c r="F106" t="s">
        <v>0</v>
      </c>
      <c r="G106" s="10">
        <f>TODAY()+121</f>
        <v>44276.591540856476</v>
      </c>
      <c r="H106" s="10">
        <f>TODAY()+122</f>
        <v>44277.591540856476</v>
      </c>
      <c r="I106" t="s">
        <v>0</v>
      </c>
      <c r="J106">
        <v>0</v>
      </c>
      <c r="K106">
        <v>8</v>
      </c>
      <c r="L106">
        <v>0</v>
      </c>
      <c r="M106">
        <v>0</v>
      </c>
      <c r="N106" t="s">
        <v>23</v>
      </c>
      <c r="O106" t="s">
        <v>24</v>
      </c>
      <c r="P106" t="s">
        <v>0</v>
      </c>
      <c r="Q106">
        <v>0</v>
      </c>
      <c r="R106">
        <v>0</v>
      </c>
    </row>
    <row r="107" spans="1:18" x14ac:dyDescent="0.25">
      <c r="A107" s="9" t="s">
        <v>0</v>
      </c>
      <c r="B107" t="s">
        <v>177</v>
      </c>
      <c r="C107" t="s">
        <v>0</v>
      </c>
      <c r="D107" t="s">
        <v>0</v>
      </c>
      <c r="E107" t="s">
        <v>102</v>
      </c>
      <c r="F107" t="s">
        <v>0</v>
      </c>
      <c r="G107" s="10">
        <f>TODAY()+122</f>
        <v>44277.591540856476</v>
      </c>
      <c r="H107" s="10">
        <f>TODAY()+122</f>
        <v>44277.59154086806</v>
      </c>
      <c r="I107" t="s">
        <v>0</v>
      </c>
      <c r="J107">
        <v>0</v>
      </c>
      <c r="K107">
        <v>8</v>
      </c>
      <c r="L107">
        <v>0</v>
      </c>
      <c r="M107">
        <v>0</v>
      </c>
      <c r="N107" t="s">
        <v>23</v>
      </c>
      <c r="O107" t="s">
        <v>24</v>
      </c>
      <c r="P107" t="s">
        <v>0</v>
      </c>
      <c r="Q107">
        <v>0</v>
      </c>
      <c r="R107">
        <v>0</v>
      </c>
    </row>
    <row r="108" spans="1:18" x14ac:dyDescent="0.25">
      <c r="A108" s="9" t="s">
        <v>0</v>
      </c>
      <c r="B108" t="s">
        <v>178</v>
      </c>
      <c r="C108" t="s">
        <v>0</v>
      </c>
      <c r="D108" t="s">
        <v>0</v>
      </c>
      <c r="E108" t="s">
        <v>104</v>
      </c>
      <c r="F108" t="s">
        <v>0</v>
      </c>
      <c r="G108" s="10">
        <f>TODAY()+125</f>
        <v>44280.59154086806</v>
      </c>
      <c r="H108" s="10">
        <f>TODAY()+125</f>
        <v>44280.59154086806</v>
      </c>
      <c r="I108" t="s">
        <v>0</v>
      </c>
      <c r="J108">
        <v>0</v>
      </c>
      <c r="K108">
        <v>1</v>
      </c>
      <c r="L108">
        <v>0</v>
      </c>
      <c r="M108">
        <v>0</v>
      </c>
      <c r="N108" t="s">
        <v>23</v>
      </c>
      <c r="O108" t="s">
        <v>24</v>
      </c>
      <c r="P108" t="s">
        <v>0</v>
      </c>
      <c r="Q108">
        <v>0</v>
      </c>
      <c r="R108">
        <v>0</v>
      </c>
    </row>
    <row r="109" spans="1:18" x14ac:dyDescent="0.25">
      <c r="A109" s="9" t="s">
        <v>0</v>
      </c>
      <c r="B109" t="s">
        <v>179</v>
      </c>
      <c r="C109" t="s">
        <v>0</v>
      </c>
      <c r="D109" t="s">
        <v>0</v>
      </c>
      <c r="E109" t="s">
        <v>106</v>
      </c>
      <c r="F109" t="s">
        <v>0</v>
      </c>
      <c r="G109" s="10">
        <f>TODAY()+125</f>
        <v>44280.59154086806</v>
      </c>
      <c r="H109" s="10">
        <f>TODAY()+125</f>
        <v>44280.59154086806</v>
      </c>
      <c r="I109" t="s">
        <v>0</v>
      </c>
      <c r="J109">
        <v>0</v>
      </c>
      <c r="K109">
        <v>1</v>
      </c>
      <c r="L109">
        <v>0</v>
      </c>
      <c r="M109">
        <v>0</v>
      </c>
      <c r="N109" t="s">
        <v>23</v>
      </c>
      <c r="O109" t="s">
        <v>24</v>
      </c>
      <c r="P109" t="s">
        <v>0</v>
      </c>
      <c r="Q109">
        <v>0</v>
      </c>
      <c r="R109">
        <v>0</v>
      </c>
    </row>
    <row r="110" spans="1:18" x14ac:dyDescent="0.25">
      <c r="A110" s="9" t="s">
        <v>0</v>
      </c>
      <c r="B110" t="s">
        <v>180</v>
      </c>
      <c r="C110" t="s">
        <v>0</v>
      </c>
      <c r="D110" t="s">
        <v>0</v>
      </c>
      <c r="E110" t="s">
        <v>108</v>
      </c>
      <c r="F110" t="s">
        <v>0</v>
      </c>
      <c r="G110" s="10">
        <f>TODAY()+125</f>
        <v>44280.59154086806</v>
      </c>
      <c r="H110" s="10">
        <f>TODAY()+126</f>
        <v>44281.59154086806</v>
      </c>
      <c r="I110" t="s">
        <v>0</v>
      </c>
      <c r="J110">
        <v>0</v>
      </c>
      <c r="K110">
        <v>8</v>
      </c>
      <c r="L110">
        <v>0</v>
      </c>
      <c r="M110">
        <v>0</v>
      </c>
      <c r="N110" t="s">
        <v>23</v>
      </c>
      <c r="O110" t="s">
        <v>24</v>
      </c>
      <c r="P110" t="s">
        <v>0</v>
      </c>
      <c r="Q110">
        <v>0</v>
      </c>
      <c r="R110">
        <v>0</v>
      </c>
    </row>
    <row r="111" spans="1:18" x14ac:dyDescent="0.25">
      <c r="A111" s="9" t="s">
        <v>0</v>
      </c>
      <c r="B111" t="s">
        <v>181</v>
      </c>
      <c r="C111" t="s">
        <v>0</v>
      </c>
      <c r="D111" t="s">
        <v>0</v>
      </c>
      <c r="E111" t="s">
        <v>110</v>
      </c>
      <c r="F111" t="s">
        <v>0</v>
      </c>
      <c r="G111" s="10">
        <f>TODAY()+126</f>
        <v>44281.59154086806</v>
      </c>
      <c r="H111" s="10">
        <f>TODAY()+127</f>
        <v>44282.59154086806</v>
      </c>
      <c r="I111" t="s">
        <v>0</v>
      </c>
      <c r="J111">
        <v>0</v>
      </c>
      <c r="K111">
        <v>8</v>
      </c>
      <c r="L111">
        <v>0</v>
      </c>
      <c r="M111">
        <v>0</v>
      </c>
      <c r="N111" t="s">
        <v>23</v>
      </c>
      <c r="O111" t="s">
        <v>24</v>
      </c>
      <c r="P111" t="s">
        <v>0</v>
      </c>
      <c r="Q111">
        <v>0</v>
      </c>
      <c r="R111">
        <v>0</v>
      </c>
    </row>
    <row r="112" spans="1:18" x14ac:dyDescent="0.25">
      <c r="A112" s="9" t="s">
        <v>0</v>
      </c>
      <c r="B112" t="s">
        <v>182</v>
      </c>
      <c r="C112" t="s">
        <v>0</v>
      </c>
      <c r="D112" t="s">
        <v>0</v>
      </c>
      <c r="E112" t="s">
        <v>112</v>
      </c>
      <c r="F112" t="s">
        <v>0</v>
      </c>
      <c r="G112" s="10">
        <f>TODAY()+127</f>
        <v>44282.59154086806</v>
      </c>
      <c r="H112" s="10">
        <f>TODAY()+128</f>
        <v>44283.59154087963</v>
      </c>
      <c r="I112" t="s">
        <v>0</v>
      </c>
      <c r="J112">
        <v>0</v>
      </c>
      <c r="K112">
        <v>8</v>
      </c>
      <c r="L112">
        <v>0</v>
      </c>
      <c r="M112">
        <v>0</v>
      </c>
      <c r="N112" t="s">
        <v>23</v>
      </c>
      <c r="O112" t="s">
        <v>24</v>
      </c>
      <c r="P112" t="s">
        <v>0</v>
      </c>
      <c r="Q112">
        <v>0</v>
      </c>
      <c r="R112">
        <v>0</v>
      </c>
    </row>
    <row r="113" spans="1:18" x14ac:dyDescent="0.25">
      <c r="A113" s="9" t="s">
        <v>0</v>
      </c>
      <c r="B113" t="s">
        <v>183</v>
      </c>
      <c r="C113" t="s">
        <v>0</v>
      </c>
      <c r="D113" t="s">
        <v>0</v>
      </c>
      <c r="E113" t="s">
        <v>114</v>
      </c>
      <c r="F113" t="s">
        <v>0</v>
      </c>
      <c r="G113" s="10">
        <f>TODAY()+128</f>
        <v>44283.59154087963</v>
      </c>
      <c r="H113" s="10">
        <f>TODAY()+129</f>
        <v>44284.59154087963</v>
      </c>
      <c r="I113" t="s">
        <v>0</v>
      </c>
      <c r="J113">
        <v>0</v>
      </c>
      <c r="K113">
        <v>8</v>
      </c>
      <c r="L113">
        <v>0</v>
      </c>
      <c r="M113">
        <v>0</v>
      </c>
      <c r="N113" t="s">
        <v>23</v>
      </c>
      <c r="O113" t="s">
        <v>24</v>
      </c>
      <c r="P113" t="s">
        <v>0</v>
      </c>
      <c r="Q113">
        <v>0</v>
      </c>
      <c r="R113">
        <v>0</v>
      </c>
    </row>
    <row r="114" spans="1:18" x14ac:dyDescent="0.25">
      <c r="A114" s="9" t="s">
        <v>0</v>
      </c>
      <c r="B114" t="s">
        <v>184</v>
      </c>
      <c r="C114" t="s">
        <v>0</v>
      </c>
      <c r="D114" t="s">
        <v>0</v>
      </c>
      <c r="E114" t="s">
        <v>118</v>
      </c>
      <c r="F114" t="s">
        <v>0</v>
      </c>
      <c r="G114" s="10">
        <f>TODAY()+132</f>
        <v>44287.59154087963</v>
      </c>
      <c r="H114" s="10">
        <f>TODAY()+132</f>
        <v>44287.59154087963</v>
      </c>
      <c r="I114" t="s">
        <v>0</v>
      </c>
      <c r="J114">
        <v>0</v>
      </c>
      <c r="K114">
        <v>1</v>
      </c>
      <c r="L114">
        <v>0</v>
      </c>
      <c r="M114">
        <v>0</v>
      </c>
      <c r="N114" t="s">
        <v>23</v>
      </c>
      <c r="O114" t="s">
        <v>24</v>
      </c>
      <c r="P114" t="s">
        <v>0</v>
      </c>
      <c r="Q114">
        <v>0</v>
      </c>
      <c r="R114">
        <v>0</v>
      </c>
    </row>
    <row r="115" spans="1:18" x14ac:dyDescent="0.25">
      <c r="A115" s="9" t="s">
        <v>0</v>
      </c>
      <c r="B115" t="s">
        <v>185</v>
      </c>
      <c r="C115" t="s">
        <v>0</v>
      </c>
      <c r="D115" t="s">
        <v>0</v>
      </c>
      <c r="E115" t="s">
        <v>120</v>
      </c>
      <c r="F115" t="s">
        <v>0</v>
      </c>
      <c r="G115" s="10">
        <f>TODAY()+132</f>
        <v>44287.59154087963</v>
      </c>
      <c r="H115" s="10">
        <f>TODAY()+132</f>
        <v>44287.59154087963</v>
      </c>
      <c r="I115" t="s">
        <v>0</v>
      </c>
      <c r="J115">
        <v>0</v>
      </c>
      <c r="K115">
        <v>1</v>
      </c>
      <c r="L115">
        <v>0</v>
      </c>
      <c r="M115">
        <v>0</v>
      </c>
      <c r="N115" t="s">
        <v>23</v>
      </c>
      <c r="O115" t="s">
        <v>24</v>
      </c>
      <c r="P115" t="s">
        <v>0</v>
      </c>
      <c r="Q115">
        <v>0</v>
      </c>
      <c r="R115">
        <v>0</v>
      </c>
    </row>
    <row r="116" spans="1:18" x14ac:dyDescent="0.25">
      <c r="A116" s="9" t="s">
        <v>0</v>
      </c>
      <c r="B116" t="s">
        <v>186</v>
      </c>
      <c r="C116" t="s">
        <v>0</v>
      </c>
      <c r="D116" t="s">
        <v>0</v>
      </c>
      <c r="E116" t="s">
        <v>122</v>
      </c>
      <c r="F116" t="s">
        <v>0</v>
      </c>
      <c r="G116" s="10">
        <f>TODAY()+132</f>
        <v>44287.59154087963</v>
      </c>
      <c r="H116" s="10">
        <f>TODAY()+133</f>
        <v>44288.59154087963</v>
      </c>
      <c r="I116" t="s">
        <v>0</v>
      </c>
      <c r="J116">
        <v>0</v>
      </c>
      <c r="K116">
        <v>8</v>
      </c>
      <c r="L116">
        <v>0</v>
      </c>
      <c r="M116">
        <v>0</v>
      </c>
      <c r="N116" t="s">
        <v>23</v>
      </c>
      <c r="O116" t="s">
        <v>24</v>
      </c>
      <c r="P116" t="s">
        <v>0</v>
      </c>
      <c r="Q116">
        <v>0</v>
      </c>
      <c r="R116">
        <v>0</v>
      </c>
    </row>
    <row r="117" spans="1:18" x14ac:dyDescent="0.25">
      <c r="A117" s="11" t="s">
        <v>0</v>
      </c>
      <c r="B117" s="7" t="s">
        <v>187</v>
      </c>
      <c r="C117" s="7" t="s">
        <v>0</v>
      </c>
      <c r="D117" s="7" t="s">
        <v>188</v>
      </c>
      <c r="E117" s="7"/>
      <c r="F117" s="7" t="s">
        <v>0</v>
      </c>
      <c r="G117" s="8">
        <f>TODAY()+134</f>
        <v>44289.59154087963</v>
      </c>
      <c r="H117" s="8">
        <f>TODAY()+149</f>
        <v>44304.59154087963</v>
      </c>
      <c r="I117" s="7" t="s">
        <v>0</v>
      </c>
      <c r="J117" s="7">
        <v>0</v>
      </c>
      <c r="K117" s="7">
        <v>88</v>
      </c>
      <c r="L117" s="7">
        <v>0</v>
      </c>
      <c r="M117" s="7">
        <v>0</v>
      </c>
      <c r="N117" s="7" t="s">
        <v>0</v>
      </c>
      <c r="O117" s="7" t="s">
        <v>0</v>
      </c>
      <c r="P117" s="7" t="s">
        <v>0</v>
      </c>
      <c r="Q117" s="7">
        <v>0</v>
      </c>
      <c r="R117" s="7">
        <v>0</v>
      </c>
    </row>
    <row r="118" spans="1:18" x14ac:dyDescent="0.25">
      <c r="A118" s="9" t="s">
        <v>0</v>
      </c>
      <c r="B118" t="s">
        <v>189</v>
      </c>
      <c r="C118" t="s">
        <v>0</v>
      </c>
      <c r="D118" t="s">
        <v>0</v>
      </c>
      <c r="E118" t="s">
        <v>94</v>
      </c>
      <c r="F118" t="s">
        <v>0</v>
      </c>
      <c r="G118" s="10">
        <f>TODAY()+134</f>
        <v>44289.591540891204</v>
      </c>
      <c r="H118" s="10">
        <f>TODAY()+135</f>
        <v>44290.591540891204</v>
      </c>
      <c r="I118" t="s">
        <v>0</v>
      </c>
      <c r="J118">
        <v>0</v>
      </c>
      <c r="K118">
        <v>8</v>
      </c>
      <c r="L118">
        <v>0</v>
      </c>
      <c r="M118">
        <v>0</v>
      </c>
      <c r="N118" t="s">
        <v>23</v>
      </c>
      <c r="O118" t="s">
        <v>24</v>
      </c>
      <c r="P118" t="s">
        <v>0</v>
      </c>
      <c r="Q118">
        <v>0</v>
      </c>
      <c r="R118">
        <v>0</v>
      </c>
    </row>
    <row r="119" spans="1:18" x14ac:dyDescent="0.25">
      <c r="A119" s="9" t="s">
        <v>0</v>
      </c>
      <c r="B119" t="s">
        <v>190</v>
      </c>
      <c r="C119" t="s">
        <v>0</v>
      </c>
      <c r="D119" t="s">
        <v>0</v>
      </c>
      <c r="E119" t="s">
        <v>96</v>
      </c>
      <c r="F119" t="s">
        <v>0</v>
      </c>
      <c r="G119" s="10">
        <f>TODAY()+135</f>
        <v>44290.591540891204</v>
      </c>
      <c r="H119" s="10">
        <f>TODAY()+136</f>
        <v>44291.591540891204</v>
      </c>
      <c r="I119" t="s">
        <v>0</v>
      </c>
      <c r="J119">
        <v>0</v>
      </c>
      <c r="K119">
        <v>8</v>
      </c>
      <c r="L119">
        <v>0</v>
      </c>
      <c r="M119">
        <v>0</v>
      </c>
      <c r="N119" t="s">
        <v>23</v>
      </c>
      <c r="O119" t="s">
        <v>24</v>
      </c>
      <c r="P119" t="s">
        <v>0</v>
      </c>
      <c r="Q119">
        <v>0</v>
      </c>
      <c r="R119">
        <v>0</v>
      </c>
    </row>
    <row r="120" spans="1:18" x14ac:dyDescent="0.25">
      <c r="A120" s="9" t="s">
        <v>0</v>
      </c>
      <c r="B120" t="s">
        <v>191</v>
      </c>
      <c r="C120" t="s">
        <v>0</v>
      </c>
      <c r="D120" t="s">
        <v>0</v>
      </c>
      <c r="E120" t="s">
        <v>98</v>
      </c>
      <c r="F120" t="s">
        <v>0</v>
      </c>
      <c r="G120" s="10">
        <f>TODAY()+136</f>
        <v>44291.591540891204</v>
      </c>
      <c r="H120" s="10">
        <f>TODAY()+136</f>
        <v>44291.591540891204</v>
      </c>
      <c r="I120" t="s">
        <v>0</v>
      </c>
      <c r="J120">
        <v>0</v>
      </c>
      <c r="K120">
        <v>8</v>
      </c>
      <c r="L120">
        <v>0</v>
      </c>
      <c r="M120">
        <v>0</v>
      </c>
      <c r="N120" t="s">
        <v>23</v>
      </c>
      <c r="O120" t="s">
        <v>24</v>
      </c>
      <c r="P120" t="s">
        <v>0</v>
      </c>
      <c r="Q120">
        <v>0</v>
      </c>
      <c r="R120">
        <v>0</v>
      </c>
    </row>
    <row r="121" spans="1:18" x14ac:dyDescent="0.25">
      <c r="A121" s="9" t="s">
        <v>0</v>
      </c>
      <c r="B121" t="s">
        <v>192</v>
      </c>
      <c r="C121" t="s">
        <v>0</v>
      </c>
      <c r="D121" t="s">
        <v>0</v>
      </c>
      <c r="E121" t="s">
        <v>100</v>
      </c>
      <c r="F121" t="s">
        <v>0</v>
      </c>
      <c r="G121" s="10">
        <f>TODAY()+139</f>
        <v>44294.591540891204</v>
      </c>
      <c r="H121" s="10">
        <f>TODAY()+139</f>
        <v>44294.591540891204</v>
      </c>
      <c r="I121" t="s">
        <v>0</v>
      </c>
      <c r="J121">
        <v>0</v>
      </c>
      <c r="K121">
        <v>1</v>
      </c>
      <c r="L121">
        <v>0</v>
      </c>
      <c r="M121">
        <v>0</v>
      </c>
      <c r="N121" t="s">
        <v>23</v>
      </c>
      <c r="O121" t="s">
        <v>24</v>
      </c>
      <c r="P121" t="s">
        <v>0</v>
      </c>
      <c r="Q121">
        <v>0</v>
      </c>
      <c r="R121">
        <v>0</v>
      </c>
    </row>
    <row r="122" spans="1:18" x14ac:dyDescent="0.25">
      <c r="A122" s="9" t="s">
        <v>0</v>
      </c>
      <c r="B122" t="s">
        <v>193</v>
      </c>
      <c r="C122" t="s">
        <v>0</v>
      </c>
      <c r="D122" t="s">
        <v>0</v>
      </c>
      <c r="E122" t="s">
        <v>102</v>
      </c>
      <c r="F122" t="s">
        <v>0</v>
      </c>
      <c r="G122" s="10">
        <f>TODAY()+139</f>
        <v>44294.591540891204</v>
      </c>
      <c r="H122" s="10">
        <f>TODAY()+139</f>
        <v>44294.591540891204</v>
      </c>
      <c r="I122" t="s">
        <v>0</v>
      </c>
      <c r="J122">
        <v>0</v>
      </c>
      <c r="K122">
        <v>1</v>
      </c>
      <c r="L122">
        <v>0</v>
      </c>
      <c r="M122">
        <v>0</v>
      </c>
      <c r="N122" t="s">
        <v>23</v>
      </c>
      <c r="O122" t="s">
        <v>24</v>
      </c>
      <c r="P122" t="s">
        <v>0</v>
      </c>
      <c r="Q122">
        <v>0</v>
      </c>
      <c r="R122">
        <v>0</v>
      </c>
    </row>
    <row r="123" spans="1:18" x14ac:dyDescent="0.25">
      <c r="A123" s="9" t="s">
        <v>0</v>
      </c>
      <c r="B123" t="s">
        <v>194</v>
      </c>
      <c r="C123" t="s">
        <v>0</v>
      </c>
      <c r="D123" t="s">
        <v>0</v>
      </c>
      <c r="E123" t="s">
        <v>104</v>
      </c>
      <c r="F123" t="s">
        <v>0</v>
      </c>
      <c r="G123" s="10">
        <f>TODAY()+139</f>
        <v>44294.591540891204</v>
      </c>
      <c r="H123" s="10">
        <f>TODAY()+140</f>
        <v>44295.59154090278</v>
      </c>
      <c r="I123" t="s">
        <v>0</v>
      </c>
      <c r="J123">
        <v>0</v>
      </c>
      <c r="K123">
        <v>8</v>
      </c>
      <c r="L123">
        <v>0</v>
      </c>
      <c r="M123">
        <v>0</v>
      </c>
      <c r="N123" t="s">
        <v>23</v>
      </c>
      <c r="O123" t="s">
        <v>24</v>
      </c>
      <c r="P123" t="s">
        <v>0</v>
      </c>
      <c r="Q123">
        <v>0</v>
      </c>
      <c r="R123">
        <v>0</v>
      </c>
    </row>
    <row r="124" spans="1:18" x14ac:dyDescent="0.25">
      <c r="A124" s="9" t="s">
        <v>0</v>
      </c>
      <c r="B124" t="s">
        <v>195</v>
      </c>
      <c r="C124" t="s">
        <v>0</v>
      </c>
      <c r="D124" t="s">
        <v>0</v>
      </c>
      <c r="E124" t="s">
        <v>106</v>
      </c>
      <c r="F124" t="s">
        <v>0</v>
      </c>
      <c r="G124" s="10">
        <f>TODAY()+140</f>
        <v>44295.59154090278</v>
      </c>
      <c r="H124" s="10">
        <f>TODAY()+141</f>
        <v>44296.59154090278</v>
      </c>
      <c r="I124" t="s">
        <v>0</v>
      </c>
      <c r="J124">
        <v>0</v>
      </c>
      <c r="K124">
        <v>8</v>
      </c>
      <c r="L124">
        <v>0</v>
      </c>
      <c r="M124">
        <v>0</v>
      </c>
      <c r="N124" t="s">
        <v>23</v>
      </c>
      <c r="O124" t="s">
        <v>24</v>
      </c>
      <c r="P124" t="s">
        <v>0</v>
      </c>
      <c r="Q124">
        <v>0</v>
      </c>
      <c r="R124">
        <v>0</v>
      </c>
    </row>
    <row r="125" spans="1:18" x14ac:dyDescent="0.25">
      <c r="A125" s="9" t="s">
        <v>0</v>
      </c>
      <c r="B125" t="s">
        <v>196</v>
      </c>
      <c r="C125" t="s">
        <v>0</v>
      </c>
      <c r="D125" t="s">
        <v>0</v>
      </c>
      <c r="E125" t="s">
        <v>108</v>
      </c>
      <c r="F125" t="s">
        <v>0</v>
      </c>
      <c r="G125" s="10">
        <f>TODAY()+141</f>
        <v>44296.59154090278</v>
      </c>
      <c r="H125" s="10">
        <f>TODAY()+142</f>
        <v>44297.59154090278</v>
      </c>
      <c r="I125" t="s">
        <v>0</v>
      </c>
      <c r="J125">
        <v>0</v>
      </c>
      <c r="K125">
        <v>8</v>
      </c>
      <c r="L125">
        <v>0</v>
      </c>
      <c r="M125">
        <v>0</v>
      </c>
      <c r="N125" t="s">
        <v>23</v>
      </c>
      <c r="O125" t="s">
        <v>24</v>
      </c>
      <c r="P125" t="s">
        <v>0</v>
      </c>
      <c r="Q125">
        <v>0</v>
      </c>
      <c r="R125">
        <v>0</v>
      </c>
    </row>
    <row r="126" spans="1:18" x14ac:dyDescent="0.25">
      <c r="A126" s="9" t="s">
        <v>0</v>
      </c>
      <c r="B126" t="s">
        <v>197</v>
      </c>
      <c r="C126" t="s">
        <v>0</v>
      </c>
      <c r="D126" t="s">
        <v>0</v>
      </c>
      <c r="E126" t="s">
        <v>110</v>
      </c>
      <c r="F126" t="s">
        <v>0</v>
      </c>
      <c r="G126" s="10">
        <f>TODAY()+142</f>
        <v>44297.59154090278</v>
      </c>
      <c r="H126" s="10">
        <f>TODAY()+143</f>
        <v>44298.59154090278</v>
      </c>
      <c r="I126" t="s">
        <v>0</v>
      </c>
      <c r="J126">
        <v>0</v>
      </c>
      <c r="K126">
        <v>8</v>
      </c>
      <c r="L126">
        <v>0</v>
      </c>
      <c r="M126">
        <v>0</v>
      </c>
      <c r="N126" t="s">
        <v>23</v>
      </c>
      <c r="O126" t="s">
        <v>24</v>
      </c>
      <c r="P126" t="s">
        <v>0</v>
      </c>
      <c r="Q126">
        <v>0</v>
      </c>
      <c r="R126">
        <v>0</v>
      </c>
    </row>
    <row r="127" spans="1:18" x14ac:dyDescent="0.25">
      <c r="A127" s="9" t="s">
        <v>0</v>
      </c>
      <c r="B127" t="s">
        <v>198</v>
      </c>
      <c r="C127" t="s">
        <v>0</v>
      </c>
      <c r="D127" t="s">
        <v>0</v>
      </c>
      <c r="E127" t="s">
        <v>112</v>
      </c>
      <c r="F127" t="s">
        <v>0</v>
      </c>
      <c r="G127" s="10">
        <f>TODAY()+143</f>
        <v>44298.59154091435</v>
      </c>
      <c r="H127" s="10">
        <f>TODAY()+143</f>
        <v>44298.59154091435</v>
      </c>
      <c r="I127" t="s">
        <v>0</v>
      </c>
      <c r="J127">
        <v>0</v>
      </c>
      <c r="K127">
        <v>8</v>
      </c>
      <c r="L127">
        <v>0</v>
      </c>
      <c r="M127">
        <v>0</v>
      </c>
      <c r="N127" t="s">
        <v>23</v>
      </c>
      <c r="O127" t="s">
        <v>24</v>
      </c>
      <c r="P127" t="s">
        <v>0</v>
      </c>
      <c r="Q127">
        <v>0</v>
      </c>
      <c r="R127">
        <v>0</v>
      </c>
    </row>
    <row r="128" spans="1:18" x14ac:dyDescent="0.25">
      <c r="A128" s="9" t="s">
        <v>0</v>
      </c>
      <c r="B128" t="s">
        <v>199</v>
      </c>
      <c r="C128" t="s">
        <v>0</v>
      </c>
      <c r="D128" t="s">
        <v>0</v>
      </c>
      <c r="E128" t="s">
        <v>114</v>
      </c>
      <c r="F128" t="s">
        <v>0</v>
      </c>
      <c r="G128" s="10">
        <f>TODAY()+146</f>
        <v>44301.59154091435</v>
      </c>
      <c r="H128" s="10">
        <f>TODAY()+146</f>
        <v>44301.59154091435</v>
      </c>
      <c r="I128" t="s">
        <v>0</v>
      </c>
      <c r="J128">
        <v>0</v>
      </c>
      <c r="K128">
        <v>1</v>
      </c>
      <c r="L128">
        <v>0</v>
      </c>
      <c r="M128">
        <v>0</v>
      </c>
      <c r="N128" t="s">
        <v>23</v>
      </c>
      <c r="O128" t="s">
        <v>24</v>
      </c>
      <c r="P128" t="s">
        <v>0</v>
      </c>
      <c r="Q128">
        <v>0</v>
      </c>
      <c r="R128">
        <v>0</v>
      </c>
    </row>
    <row r="129" spans="1:18" x14ac:dyDescent="0.25">
      <c r="A129" s="9" t="s">
        <v>0</v>
      </c>
      <c r="B129" t="s">
        <v>200</v>
      </c>
      <c r="C129" t="s">
        <v>0</v>
      </c>
      <c r="D129" t="s">
        <v>0</v>
      </c>
      <c r="E129" t="s">
        <v>118</v>
      </c>
      <c r="F129" t="s">
        <v>0</v>
      </c>
      <c r="G129" s="10">
        <f>TODAY()+146</f>
        <v>44301.59154091435</v>
      </c>
      <c r="H129" s="10">
        <f>TODAY()+147</f>
        <v>44302.59154091435</v>
      </c>
      <c r="I129" t="s">
        <v>0</v>
      </c>
      <c r="J129">
        <v>0</v>
      </c>
      <c r="K129">
        <v>8</v>
      </c>
      <c r="L129">
        <v>0</v>
      </c>
      <c r="M129">
        <v>0</v>
      </c>
      <c r="N129" t="s">
        <v>23</v>
      </c>
      <c r="O129" t="s">
        <v>24</v>
      </c>
      <c r="P129" t="s">
        <v>0</v>
      </c>
      <c r="Q129">
        <v>0</v>
      </c>
      <c r="R129">
        <v>0</v>
      </c>
    </row>
    <row r="130" spans="1:18" x14ac:dyDescent="0.25">
      <c r="A130" s="9" t="s">
        <v>0</v>
      </c>
      <c r="B130" t="s">
        <v>201</v>
      </c>
      <c r="C130" t="s">
        <v>0</v>
      </c>
      <c r="D130" t="s">
        <v>0</v>
      </c>
      <c r="E130" t="s">
        <v>120</v>
      </c>
      <c r="F130" t="s">
        <v>0</v>
      </c>
      <c r="G130" s="10">
        <f>TODAY()+147</f>
        <v>44302.59154091435</v>
      </c>
      <c r="H130" s="10">
        <f>TODAY()+148</f>
        <v>44303.591540925925</v>
      </c>
      <c r="I130" t="s">
        <v>0</v>
      </c>
      <c r="J130">
        <v>0</v>
      </c>
      <c r="K130">
        <v>8</v>
      </c>
      <c r="L130">
        <v>0</v>
      </c>
      <c r="M130">
        <v>0</v>
      </c>
      <c r="N130" t="s">
        <v>23</v>
      </c>
      <c r="O130" t="s">
        <v>24</v>
      </c>
      <c r="P130" t="s">
        <v>0</v>
      </c>
      <c r="Q130">
        <v>0</v>
      </c>
      <c r="R130">
        <v>0</v>
      </c>
    </row>
    <row r="131" spans="1:18" x14ac:dyDescent="0.25">
      <c r="A131" s="9" t="s">
        <v>0</v>
      </c>
      <c r="B131" t="s">
        <v>202</v>
      </c>
      <c r="C131" t="s">
        <v>0</v>
      </c>
      <c r="D131" t="s">
        <v>0</v>
      </c>
      <c r="E131" t="s">
        <v>122</v>
      </c>
      <c r="F131" t="s">
        <v>0</v>
      </c>
      <c r="G131" s="10">
        <f>TODAY()+148</f>
        <v>44303.591540925925</v>
      </c>
      <c r="H131" s="10">
        <f>TODAY()+149</f>
        <v>44304.591540925925</v>
      </c>
      <c r="I131" t="s">
        <v>0</v>
      </c>
      <c r="J131">
        <v>0</v>
      </c>
      <c r="K131">
        <v>8</v>
      </c>
      <c r="L131">
        <v>0</v>
      </c>
      <c r="M131">
        <v>0</v>
      </c>
      <c r="N131" t="s">
        <v>23</v>
      </c>
      <c r="O131" t="s">
        <v>24</v>
      </c>
      <c r="P131" t="s">
        <v>0</v>
      </c>
      <c r="Q131">
        <v>0</v>
      </c>
      <c r="R131">
        <v>0</v>
      </c>
    </row>
    <row r="132" spans="1:18" x14ac:dyDescent="0.25">
      <c r="A132" s="11" t="s">
        <v>0</v>
      </c>
      <c r="B132" s="7" t="s">
        <v>203</v>
      </c>
      <c r="C132" s="7" t="s">
        <v>0</v>
      </c>
      <c r="D132" s="7" t="s">
        <v>204</v>
      </c>
      <c r="E132" s="7"/>
      <c r="F132" s="7" t="s">
        <v>0</v>
      </c>
      <c r="G132" s="8">
        <f>TODAY()+150</f>
        <v>44305.591540925925</v>
      </c>
      <c r="H132" s="8">
        <f>TODAY()+164</f>
        <v>44319.591540925925</v>
      </c>
      <c r="I132" s="7" t="s">
        <v>0</v>
      </c>
      <c r="J132" s="7">
        <v>0</v>
      </c>
      <c r="K132" s="7">
        <v>88</v>
      </c>
      <c r="L132" s="7">
        <v>0</v>
      </c>
      <c r="M132" s="7">
        <v>0</v>
      </c>
      <c r="N132" s="7" t="s">
        <v>0</v>
      </c>
      <c r="O132" s="7" t="s">
        <v>0</v>
      </c>
      <c r="P132" s="7" t="s">
        <v>0</v>
      </c>
      <c r="Q132" s="7">
        <v>0</v>
      </c>
      <c r="R132" s="7">
        <v>0</v>
      </c>
    </row>
    <row r="133" spans="1:18" x14ac:dyDescent="0.25">
      <c r="A133" s="9" t="s">
        <v>0</v>
      </c>
      <c r="B133" t="s">
        <v>205</v>
      </c>
      <c r="C133" t="s">
        <v>0</v>
      </c>
      <c r="D133" t="s">
        <v>0</v>
      </c>
      <c r="E133" t="s">
        <v>94</v>
      </c>
      <c r="F133" t="s">
        <v>0</v>
      </c>
      <c r="G133" s="10">
        <f>TODAY()+150</f>
        <v>44305.591540925925</v>
      </c>
      <c r="H133" s="10">
        <f>TODAY()+150</f>
        <v>44305.591540925925</v>
      </c>
      <c r="I133" t="s">
        <v>0</v>
      </c>
      <c r="J133">
        <v>0</v>
      </c>
      <c r="K133">
        <v>8</v>
      </c>
      <c r="L133">
        <v>0</v>
      </c>
      <c r="M133">
        <v>0</v>
      </c>
      <c r="N133" t="s">
        <v>23</v>
      </c>
      <c r="O133" t="s">
        <v>24</v>
      </c>
      <c r="P133" t="s">
        <v>0</v>
      </c>
      <c r="Q133">
        <v>0</v>
      </c>
      <c r="R133">
        <v>0</v>
      </c>
    </row>
    <row r="134" spans="1:18" x14ac:dyDescent="0.25">
      <c r="A134" s="9" t="s">
        <v>0</v>
      </c>
      <c r="B134" t="s">
        <v>206</v>
      </c>
      <c r="C134" t="s">
        <v>0</v>
      </c>
      <c r="D134" t="s">
        <v>0</v>
      </c>
      <c r="E134" t="s">
        <v>96</v>
      </c>
      <c r="F134" t="s">
        <v>0</v>
      </c>
      <c r="G134" s="10">
        <f>TODAY()+153</f>
        <v>44308.5915409375</v>
      </c>
      <c r="H134" s="10">
        <f>TODAY()+153</f>
        <v>44308.5915409375</v>
      </c>
      <c r="I134" t="s">
        <v>0</v>
      </c>
      <c r="J134">
        <v>0</v>
      </c>
      <c r="K134">
        <v>1</v>
      </c>
      <c r="L134">
        <v>0</v>
      </c>
      <c r="M134">
        <v>0</v>
      </c>
      <c r="N134" t="s">
        <v>23</v>
      </c>
      <c r="O134" t="s">
        <v>24</v>
      </c>
      <c r="P134" t="s">
        <v>0</v>
      </c>
      <c r="Q134">
        <v>0</v>
      </c>
      <c r="R134">
        <v>0</v>
      </c>
    </row>
    <row r="135" spans="1:18" x14ac:dyDescent="0.25">
      <c r="A135" s="9" t="s">
        <v>0</v>
      </c>
      <c r="B135" t="s">
        <v>207</v>
      </c>
      <c r="C135" t="s">
        <v>0</v>
      </c>
      <c r="D135" t="s">
        <v>0</v>
      </c>
      <c r="E135" t="s">
        <v>98</v>
      </c>
      <c r="F135" t="s">
        <v>0</v>
      </c>
      <c r="G135" s="10">
        <f>TODAY()+153</f>
        <v>44308.5915409375</v>
      </c>
      <c r="H135" s="10">
        <f>TODAY()+153</f>
        <v>44308.5915409375</v>
      </c>
      <c r="I135" t="s">
        <v>0</v>
      </c>
      <c r="J135">
        <v>0</v>
      </c>
      <c r="K135">
        <v>1</v>
      </c>
      <c r="L135">
        <v>0</v>
      </c>
      <c r="M135">
        <v>0</v>
      </c>
      <c r="N135" t="s">
        <v>23</v>
      </c>
      <c r="O135" t="s">
        <v>24</v>
      </c>
      <c r="P135" t="s">
        <v>0</v>
      </c>
      <c r="Q135">
        <v>0</v>
      </c>
      <c r="R135">
        <v>0</v>
      </c>
    </row>
    <row r="136" spans="1:18" x14ac:dyDescent="0.25">
      <c r="A136" s="9" t="s">
        <v>0</v>
      </c>
      <c r="B136" t="s">
        <v>208</v>
      </c>
      <c r="C136" t="s">
        <v>0</v>
      </c>
      <c r="D136" t="s">
        <v>0</v>
      </c>
      <c r="E136" t="s">
        <v>100</v>
      </c>
      <c r="F136" t="s">
        <v>0</v>
      </c>
      <c r="G136" s="10">
        <f>TODAY()+153</f>
        <v>44308.5915409375</v>
      </c>
      <c r="H136" s="10">
        <f>TODAY()+154</f>
        <v>44309.5915409375</v>
      </c>
      <c r="I136" t="s">
        <v>0</v>
      </c>
      <c r="J136">
        <v>0</v>
      </c>
      <c r="K136">
        <v>8</v>
      </c>
      <c r="L136">
        <v>0</v>
      </c>
      <c r="M136">
        <v>0</v>
      </c>
      <c r="N136" t="s">
        <v>23</v>
      </c>
      <c r="O136" t="s">
        <v>24</v>
      </c>
      <c r="P136" t="s">
        <v>0</v>
      </c>
      <c r="Q136">
        <v>0</v>
      </c>
      <c r="R136">
        <v>0</v>
      </c>
    </row>
    <row r="137" spans="1:18" x14ac:dyDescent="0.25">
      <c r="A137" s="9" t="s">
        <v>0</v>
      </c>
      <c r="B137" t="s">
        <v>209</v>
      </c>
      <c r="C137" t="s">
        <v>0</v>
      </c>
      <c r="D137" t="s">
        <v>0</v>
      </c>
      <c r="E137" t="s">
        <v>102</v>
      </c>
      <c r="F137" t="s">
        <v>0</v>
      </c>
      <c r="G137" s="10">
        <f>TODAY()+154</f>
        <v>44309.59154094907</v>
      </c>
      <c r="H137" s="10">
        <f>TODAY()+155</f>
        <v>44310.59154094907</v>
      </c>
      <c r="I137" t="s">
        <v>0</v>
      </c>
      <c r="J137">
        <v>0</v>
      </c>
      <c r="K137">
        <v>8</v>
      </c>
      <c r="L137">
        <v>0</v>
      </c>
      <c r="M137">
        <v>0</v>
      </c>
      <c r="N137" t="s">
        <v>23</v>
      </c>
      <c r="O137" t="s">
        <v>24</v>
      </c>
      <c r="P137" t="s">
        <v>0</v>
      </c>
      <c r="Q137">
        <v>0</v>
      </c>
      <c r="R137">
        <v>0</v>
      </c>
    </row>
    <row r="138" spans="1:18" x14ac:dyDescent="0.25">
      <c r="A138" s="9" t="s">
        <v>0</v>
      </c>
      <c r="B138" t="s">
        <v>210</v>
      </c>
      <c r="C138" t="s">
        <v>0</v>
      </c>
      <c r="D138" t="s">
        <v>0</v>
      </c>
      <c r="E138" t="s">
        <v>104</v>
      </c>
      <c r="F138" t="s">
        <v>0</v>
      </c>
      <c r="G138" s="10">
        <f>TODAY()+155</f>
        <v>44310.59154094907</v>
      </c>
      <c r="H138" s="10">
        <f>TODAY()+156</f>
        <v>44311.59154094907</v>
      </c>
      <c r="I138" t="s">
        <v>0</v>
      </c>
      <c r="J138">
        <v>0</v>
      </c>
      <c r="K138">
        <v>8</v>
      </c>
      <c r="L138">
        <v>0</v>
      </c>
      <c r="M138">
        <v>0</v>
      </c>
      <c r="N138" t="s">
        <v>23</v>
      </c>
      <c r="O138" t="s">
        <v>24</v>
      </c>
      <c r="P138" t="s">
        <v>0</v>
      </c>
      <c r="Q138">
        <v>0</v>
      </c>
      <c r="R138">
        <v>0</v>
      </c>
    </row>
    <row r="139" spans="1:18" x14ac:dyDescent="0.25">
      <c r="A139" s="9" t="s">
        <v>0</v>
      </c>
      <c r="B139" t="s">
        <v>211</v>
      </c>
      <c r="C139" t="s">
        <v>0</v>
      </c>
      <c r="D139" t="s">
        <v>0</v>
      </c>
      <c r="E139" t="s">
        <v>106</v>
      </c>
      <c r="F139" t="s">
        <v>0</v>
      </c>
      <c r="G139" s="10">
        <f>TODAY()+156</f>
        <v>44311.59154094907</v>
      </c>
      <c r="H139" s="10">
        <f>TODAY()+157</f>
        <v>44312.59154094907</v>
      </c>
      <c r="I139" t="s">
        <v>0</v>
      </c>
      <c r="J139">
        <v>0</v>
      </c>
      <c r="K139">
        <v>8</v>
      </c>
      <c r="L139">
        <v>0</v>
      </c>
      <c r="M139">
        <v>0</v>
      </c>
      <c r="N139" t="s">
        <v>23</v>
      </c>
      <c r="O139" t="s">
        <v>24</v>
      </c>
      <c r="P139" t="s">
        <v>0</v>
      </c>
      <c r="Q139">
        <v>0</v>
      </c>
      <c r="R139">
        <v>0</v>
      </c>
    </row>
    <row r="140" spans="1:18" x14ac:dyDescent="0.25">
      <c r="A140" s="9" t="s">
        <v>0</v>
      </c>
      <c r="B140" t="s">
        <v>212</v>
      </c>
      <c r="C140" t="s">
        <v>0</v>
      </c>
      <c r="D140" t="s">
        <v>0</v>
      </c>
      <c r="E140" t="s">
        <v>108</v>
      </c>
      <c r="F140" t="s">
        <v>0</v>
      </c>
      <c r="G140" s="10">
        <f>TODAY()+157</f>
        <v>44312.59154094907</v>
      </c>
      <c r="H140" s="10">
        <f>TODAY()+157</f>
        <v>44312.59154094907</v>
      </c>
      <c r="I140" t="s">
        <v>0</v>
      </c>
      <c r="J140">
        <v>0</v>
      </c>
      <c r="K140">
        <v>8</v>
      </c>
      <c r="L140">
        <v>0</v>
      </c>
      <c r="M140">
        <v>0</v>
      </c>
      <c r="N140" t="s">
        <v>23</v>
      </c>
      <c r="O140" t="s">
        <v>24</v>
      </c>
      <c r="P140" t="s">
        <v>0</v>
      </c>
      <c r="Q140">
        <v>0</v>
      </c>
      <c r="R140">
        <v>0</v>
      </c>
    </row>
    <row r="141" spans="1:18" x14ac:dyDescent="0.25">
      <c r="A141" s="9" t="s">
        <v>0</v>
      </c>
      <c r="B141" t="s">
        <v>213</v>
      </c>
      <c r="C141" t="s">
        <v>0</v>
      </c>
      <c r="D141" t="s">
        <v>0</v>
      </c>
      <c r="E141" t="s">
        <v>110</v>
      </c>
      <c r="F141" t="s">
        <v>0</v>
      </c>
      <c r="G141" s="10">
        <f>TODAY()+160</f>
        <v>44315.59154094907</v>
      </c>
      <c r="H141" s="10">
        <f>TODAY()+160</f>
        <v>44315.59154094907</v>
      </c>
      <c r="I141" t="s">
        <v>0</v>
      </c>
      <c r="J141">
        <v>0</v>
      </c>
      <c r="K141">
        <v>1</v>
      </c>
      <c r="L141">
        <v>0</v>
      </c>
      <c r="M141">
        <v>0</v>
      </c>
      <c r="N141" t="s">
        <v>23</v>
      </c>
      <c r="O141" t="s">
        <v>24</v>
      </c>
      <c r="P141" t="s">
        <v>0</v>
      </c>
      <c r="Q141">
        <v>0</v>
      </c>
      <c r="R141">
        <v>0</v>
      </c>
    </row>
    <row r="142" spans="1:18" x14ac:dyDescent="0.25">
      <c r="A142" s="9" t="s">
        <v>0</v>
      </c>
      <c r="B142" t="s">
        <v>214</v>
      </c>
      <c r="C142" t="s">
        <v>0</v>
      </c>
      <c r="D142" t="s">
        <v>0</v>
      </c>
      <c r="E142" t="s">
        <v>112</v>
      </c>
      <c r="F142" t="s">
        <v>0</v>
      </c>
      <c r="G142" s="10">
        <f>TODAY()+160</f>
        <v>44315.59154096065</v>
      </c>
      <c r="H142" s="10">
        <f>TODAY()+160</f>
        <v>44315.59154096065</v>
      </c>
      <c r="I142" t="s">
        <v>0</v>
      </c>
      <c r="J142">
        <v>0</v>
      </c>
      <c r="K142">
        <v>1</v>
      </c>
      <c r="L142">
        <v>0</v>
      </c>
      <c r="M142">
        <v>0</v>
      </c>
      <c r="N142" t="s">
        <v>23</v>
      </c>
      <c r="O142" t="s">
        <v>24</v>
      </c>
      <c r="P142" t="s">
        <v>0</v>
      </c>
      <c r="Q142">
        <v>0</v>
      </c>
      <c r="R142">
        <v>0</v>
      </c>
    </row>
    <row r="143" spans="1:18" x14ac:dyDescent="0.25">
      <c r="A143" s="9" t="s">
        <v>0</v>
      </c>
      <c r="B143" t="s">
        <v>215</v>
      </c>
      <c r="C143" t="s">
        <v>0</v>
      </c>
      <c r="D143" t="s">
        <v>0</v>
      </c>
      <c r="E143" t="s">
        <v>114</v>
      </c>
      <c r="F143" t="s">
        <v>0</v>
      </c>
      <c r="G143" s="10">
        <f>TODAY()+160</f>
        <v>44315.59154096065</v>
      </c>
      <c r="H143" s="10">
        <f>TODAY()+161</f>
        <v>44316.59154096065</v>
      </c>
      <c r="I143" t="s">
        <v>0</v>
      </c>
      <c r="J143">
        <v>0</v>
      </c>
      <c r="K143">
        <v>8</v>
      </c>
      <c r="L143">
        <v>0</v>
      </c>
      <c r="M143">
        <v>0</v>
      </c>
      <c r="N143" t="s">
        <v>23</v>
      </c>
      <c r="O143" t="s">
        <v>24</v>
      </c>
      <c r="P143" t="s">
        <v>0</v>
      </c>
      <c r="Q143">
        <v>0</v>
      </c>
      <c r="R143">
        <v>0</v>
      </c>
    </row>
    <row r="144" spans="1:18" x14ac:dyDescent="0.25">
      <c r="A144" s="9" t="s">
        <v>0</v>
      </c>
      <c r="B144" t="s">
        <v>216</v>
      </c>
      <c r="C144" t="s">
        <v>0</v>
      </c>
      <c r="D144" t="s">
        <v>0</v>
      </c>
      <c r="E144" t="s">
        <v>118</v>
      </c>
      <c r="F144" t="s">
        <v>0</v>
      </c>
      <c r="G144" s="10">
        <f>TODAY()+162</f>
        <v>44317.59154096065</v>
      </c>
      <c r="H144" s="10">
        <f>TODAY()+163</f>
        <v>44318.59154096065</v>
      </c>
      <c r="I144" t="s">
        <v>0</v>
      </c>
      <c r="J144">
        <v>0</v>
      </c>
      <c r="K144">
        <v>8</v>
      </c>
      <c r="L144">
        <v>0</v>
      </c>
      <c r="M144">
        <v>0</v>
      </c>
      <c r="N144" t="s">
        <v>23</v>
      </c>
      <c r="O144" t="s">
        <v>24</v>
      </c>
      <c r="P144" t="s">
        <v>0</v>
      </c>
      <c r="Q144">
        <v>0</v>
      </c>
      <c r="R144">
        <v>0</v>
      </c>
    </row>
    <row r="145" spans="1:18" x14ac:dyDescent="0.25">
      <c r="A145" s="9" t="s">
        <v>0</v>
      </c>
      <c r="B145" t="s">
        <v>217</v>
      </c>
      <c r="C145" t="s">
        <v>0</v>
      </c>
      <c r="D145" t="s">
        <v>0</v>
      </c>
      <c r="E145" t="s">
        <v>120</v>
      </c>
      <c r="F145" t="s">
        <v>0</v>
      </c>
      <c r="G145" s="10">
        <f>TODAY()+163</f>
        <v>44318.59154096065</v>
      </c>
      <c r="H145" s="10">
        <f>TODAY()+164</f>
        <v>44319.59154096065</v>
      </c>
      <c r="I145" t="s">
        <v>0</v>
      </c>
      <c r="J145">
        <v>0</v>
      </c>
      <c r="K145">
        <v>8</v>
      </c>
      <c r="L145">
        <v>0</v>
      </c>
      <c r="M145">
        <v>0</v>
      </c>
      <c r="N145" t="s">
        <v>23</v>
      </c>
      <c r="O145" t="s">
        <v>24</v>
      </c>
      <c r="P145" t="s">
        <v>0</v>
      </c>
      <c r="Q145">
        <v>0</v>
      </c>
      <c r="R145">
        <v>0</v>
      </c>
    </row>
    <row r="146" spans="1:18" x14ac:dyDescent="0.25">
      <c r="A146" s="9" t="s">
        <v>0</v>
      </c>
      <c r="B146" t="s">
        <v>218</v>
      </c>
      <c r="C146" t="s">
        <v>0</v>
      </c>
      <c r="D146" t="s">
        <v>0</v>
      </c>
      <c r="E146" t="s">
        <v>122</v>
      </c>
      <c r="F146" t="s">
        <v>0</v>
      </c>
      <c r="G146" s="10">
        <f>TODAY()+164</f>
        <v>44319.59154096065</v>
      </c>
      <c r="H146" s="10">
        <f>TODAY()+164</f>
        <v>44319.59154097222</v>
      </c>
      <c r="I146" t="s">
        <v>0</v>
      </c>
      <c r="J146">
        <v>0</v>
      </c>
      <c r="K146">
        <v>8</v>
      </c>
      <c r="L146">
        <v>0</v>
      </c>
      <c r="M146">
        <v>0</v>
      </c>
      <c r="N146" t="s">
        <v>23</v>
      </c>
      <c r="O146" t="s">
        <v>24</v>
      </c>
      <c r="P146" t="s">
        <v>0</v>
      </c>
      <c r="Q146">
        <v>0</v>
      </c>
      <c r="R146">
        <v>0</v>
      </c>
    </row>
    <row r="147" spans="1:18" x14ac:dyDescent="0.25">
      <c r="A147" s="11" t="s">
        <v>0</v>
      </c>
      <c r="B147" s="7" t="s">
        <v>219</v>
      </c>
      <c r="C147" s="7" t="s">
        <v>0</v>
      </c>
      <c r="D147" s="7" t="s">
        <v>220</v>
      </c>
      <c r="E147" s="7"/>
      <c r="F147" s="7" t="s">
        <v>0</v>
      </c>
      <c r="G147" s="8">
        <f>TODAY()+167</f>
        <v>44322.59154097222</v>
      </c>
      <c r="H147" s="8">
        <f>TODAY()+181</f>
        <v>44336.59154097222</v>
      </c>
      <c r="I147" s="7" t="s">
        <v>0</v>
      </c>
      <c r="J147" s="7">
        <v>0</v>
      </c>
      <c r="K147" s="7">
        <v>81</v>
      </c>
      <c r="L147" s="7">
        <v>0</v>
      </c>
      <c r="M147" s="7">
        <v>0</v>
      </c>
      <c r="N147" s="7" t="s">
        <v>0</v>
      </c>
      <c r="O147" s="7" t="s">
        <v>0</v>
      </c>
      <c r="P147" s="7" t="s">
        <v>0</v>
      </c>
      <c r="Q147" s="7">
        <v>0</v>
      </c>
      <c r="R147" s="7">
        <v>0</v>
      </c>
    </row>
    <row r="148" spans="1:18" x14ac:dyDescent="0.25">
      <c r="A148" s="9" t="s">
        <v>0</v>
      </c>
      <c r="B148" t="s">
        <v>221</v>
      </c>
      <c r="C148" t="s">
        <v>0</v>
      </c>
      <c r="D148" t="s">
        <v>0</v>
      </c>
      <c r="E148" t="s">
        <v>94</v>
      </c>
      <c r="F148" t="s">
        <v>0</v>
      </c>
      <c r="G148" s="10">
        <f>TODAY()+167</f>
        <v>44322.59154097222</v>
      </c>
      <c r="H148" s="10">
        <f>TODAY()+167</f>
        <v>44322.59154097222</v>
      </c>
      <c r="I148" t="s">
        <v>0</v>
      </c>
      <c r="J148">
        <v>0</v>
      </c>
      <c r="K148">
        <v>1</v>
      </c>
      <c r="L148">
        <v>0</v>
      </c>
      <c r="M148">
        <v>0</v>
      </c>
      <c r="N148" t="s">
        <v>23</v>
      </c>
      <c r="O148" t="s">
        <v>24</v>
      </c>
      <c r="P148" t="s">
        <v>0</v>
      </c>
      <c r="Q148">
        <v>0</v>
      </c>
      <c r="R148">
        <v>0</v>
      </c>
    </row>
    <row r="149" spans="1:18" x14ac:dyDescent="0.25">
      <c r="A149" s="9" t="s">
        <v>0</v>
      </c>
      <c r="B149" t="s">
        <v>222</v>
      </c>
      <c r="C149" t="s">
        <v>0</v>
      </c>
      <c r="D149" t="s">
        <v>0</v>
      </c>
      <c r="E149" t="s">
        <v>96</v>
      </c>
      <c r="F149" t="s">
        <v>0</v>
      </c>
      <c r="G149" s="10">
        <f>TODAY()+167</f>
        <v>44322.59154097222</v>
      </c>
      <c r="H149" s="10">
        <f>TODAY()+168</f>
        <v>44323.59154097222</v>
      </c>
      <c r="I149" t="s">
        <v>0</v>
      </c>
      <c r="J149">
        <v>0</v>
      </c>
      <c r="K149">
        <v>8</v>
      </c>
      <c r="L149">
        <v>0</v>
      </c>
      <c r="M149">
        <v>0</v>
      </c>
      <c r="N149" t="s">
        <v>23</v>
      </c>
      <c r="O149" t="s">
        <v>24</v>
      </c>
      <c r="P149" t="s">
        <v>0</v>
      </c>
      <c r="Q149">
        <v>0</v>
      </c>
      <c r="R149">
        <v>0</v>
      </c>
    </row>
    <row r="150" spans="1:18" x14ac:dyDescent="0.25">
      <c r="A150" s="9" t="s">
        <v>0</v>
      </c>
      <c r="B150" t="s">
        <v>223</v>
      </c>
      <c r="C150" t="s">
        <v>0</v>
      </c>
      <c r="D150" t="s">
        <v>0</v>
      </c>
      <c r="E150" t="s">
        <v>98</v>
      </c>
      <c r="F150" t="s">
        <v>0</v>
      </c>
      <c r="G150" s="10">
        <f>TODAY()+168</f>
        <v>44323.59154097222</v>
      </c>
      <c r="H150" s="10">
        <f>TODAY()+169</f>
        <v>44324.59154097222</v>
      </c>
      <c r="I150" t="s">
        <v>0</v>
      </c>
      <c r="J150">
        <v>0</v>
      </c>
      <c r="K150">
        <v>8</v>
      </c>
      <c r="L150">
        <v>0</v>
      </c>
      <c r="M150">
        <v>0</v>
      </c>
      <c r="N150" t="s">
        <v>23</v>
      </c>
      <c r="O150" t="s">
        <v>24</v>
      </c>
      <c r="P150" t="s">
        <v>0</v>
      </c>
      <c r="Q150">
        <v>0</v>
      </c>
      <c r="R150">
        <v>0</v>
      </c>
    </row>
    <row r="151" spans="1:18" x14ac:dyDescent="0.25">
      <c r="A151" s="9" t="s">
        <v>0</v>
      </c>
      <c r="B151" t="s">
        <v>224</v>
      </c>
      <c r="C151" t="s">
        <v>0</v>
      </c>
      <c r="D151" t="s">
        <v>0</v>
      </c>
      <c r="E151" t="s">
        <v>100</v>
      </c>
      <c r="F151" t="s">
        <v>0</v>
      </c>
      <c r="G151" s="10">
        <f>TODAY()+169</f>
        <v>44324.5915409838</v>
      </c>
      <c r="H151" s="10">
        <f>TODAY()+170</f>
        <v>44325.5915409838</v>
      </c>
      <c r="I151" t="s">
        <v>0</v>
      </c>
      <c r="J151">
        <v>0</v>
      </c>
      <c r="K151">
        <v>8</v>
      </c>
      <c r="L151">
        <v>0</v>
      </c>
      <c r="M151">
        <v>0</v>
      </c>
      <c r="N151" t="s">
        <v>23</v>
      </c>
      <c r="O151" t="s">
        <v>24</v>
      </c>
      <c r="P151" t="s">
        <v>0</v>
      </c>
      <c r="Q151">
        <v>0</v>
      </c>
      <c r="R151">
        <v>0</v>
      </c>
    </row>
    <row r="152" spans="1:18" x14ac:dyDescent="0.25">
      <c r="A152" s="9" t="s">
        <v>0</v>
      </c>
      <c r="B152" t="s">
        <v>225</v>
      </c>
      <c r="C152" t="s">
        <v>0</v>
      </c>
      <c r="D152" t="s">
        <v>0</v>
      </c>
      <c r="E152" t="s">
        <v>102</v>
      </c>
      <c r="F152" t="s">
        <v>0</v>
      </c>
      <c r="G152" s="10">
        <f>TODAY()+170</f>
        <v>44325.5915409838</v>
      </c>
      <c r="H152" s="10">
        <f>TODAY()+171</f>
        <v>44326.5915409838</v>
      </c>
      <c r="I152" t="s">
        <v>0</v>
      </c>
      <c r="J152">
        <v>0</v>
      </c>
      <c r="K152">
        <v>8</v>
      </c>
      <c r="L152">
        <v>0</v>
      </c>
      <c r="M152">
        <v>0</v>
      </c>
      <c r="N152" t="s">
        <v>23</v>
      </c>
      <c r="O152" t="s">
        <v>24</v>
      </c>
      <c r="P152" t="s">
        <v>0</v>
      </c>
      <c r="Q152">
        <v>0</v>
      </c>
      <c r="R152">
        <v>0</v>
      </c>
    </row>
    <row r="153" spans="1:18" x14ac:dyDescent="0.25">
      <c r="A153" s="9" t="s">
        <v>0</v>
      </c>
      <c r="B153" t="s">
        <v>226</v>
      </c>
      <c r="C153" t="s">
        <v>0</v>
      </c>
      <c r="D153" t="s">
        <v>0</v>
      </c>
      <c r="E153" t="s">
        <v>104</v>
      </c>
      <c r="F153" t="s">
        <v>0</v>
      </c>
      <c r="G153" s="10">
        <f>TODAY()+171</f>
        <v>44326.5915409838</v>
      </c>
      <c r="H153" s="10">
        <f>TODAY()+171</f>
        <v>44326.5915409838</v>
      </c>
      <c r="I153" t="s">
        <v>0</v>
      </c>
      <c r="J153">
        <v>0</v>
      </c>
      <c r="K153">
        <v>8</v>
      </c>
      <c r="L153">
        <v>0</v>
      </c>
      <c r="M153">
        <v>0</v>
      </c>
      <c r="N153" t="s">
        <v>23</v>
      </c>
      <c r="O153" t="s">
        <v>24</v>
      </c>
      <c r="P153" t="s">
        <v>0</v>
      </c>
      <c r="Q153">
        <v>0</v>
      </c>
      <c r="R153">
        <v>0</v>
      </c>
    </row>
    <row r="154" spans="1:18" x14ac:dyDescent="0.25">
      <c r="A154" s="9" t="s">
        <v>0</v>
      </c>
      <c r="B154" t="s">
        <v>227</v>
      </c>
      <c r="C154" t="s">
        <v>0</v>
      </c>
      <c r="D154" t="s">
        <v>0</v>
      </c>
      <c r="E154" t="s">
        <v>106</v>
      </c>
      <c r="F154" t="s">
        <v>0</v>
      </c>
      <c r="G154" s="10">
        <f>TODAY()+174</f>
        <v>44329.5915409838</v>
      </c>
      <c r="H154" s="10">
        <f>TODAY()+174</f>
        <v>44329.5915409838</v>
      </c>
      <c r="I154" t="s">
        <v>0</v>
      </c>
      <c r="J154">
        <v>0</v>
      </c>
      <c r="K154">
        <v>1</v>
      </c>
      <c r="L154">
        <v>0</v>
      </c>
      <c r="M154">
        <v>0</v>
      </c>
      <c r="N154" t="s">
        <v>23</v>
      </c>
      <c r="O154" t="s">
        <v>24</v>
      </c>
      <c r="P154" t="s">
        <v>0</v>
      </c>
      <c r="Q154">
        <v>0</v>
      </c>
      <c r="R154">
        <v>0</v>
      </c>
    </row>
    <row r="155" spans="1:18" x14ac:dyDescent="0.25">
      <c r="A155" s="9" t="s">
        <v>0</v>
      </c>
      <c r="B155" t="s">
        <v>228</v>
      </c>
      <c r="C155" t="s">
        <v>0</v>
      </c>
      <c r="D155" t="s">
        <v>0</v>
      </c>
      <c r="E155" t="s">
        <v>108</v>
      </c>
      <c r="F155" t="s">
        <v>0</v>
      </c>
      <c r="G155" s="10">
        <f>TODAY()+174</f>
        <v>44329.591540995374</v>
      </c>
      <c r="H155" s="10">
        <f>TODAY()+174</f>
        <v>44329.591540995374</v>
      </c>
      <c r="I155" t="s">
        <v>0</v>
      </c>
      <c r="J155">
        <v>0</v>
      </c>
      <c r="K155">
        <v>1</v>
      </c>
      <c r="L155">
        <v>0</v>
      </c>
      <c r="M155">
        <v>0</v>
      </c>
      <c r="N155" t="s">
        <v>23</v>
      </c>
      <c r="O155" t="s">
        <v>24</v>
      </c>
      <c r="P155" t="s">
        <v>0</v>
      </c>
      <c r="Q155">
        <v>0</v>
      </c>
      <c r="R155">
        <v>0</v>
      </c>
    </row>
    <row r="156" spans="1:18" x14ac:dyDescent="0.25">
      <c r="A156" s="9" t="s">
        <v>0</v>
      </c>
      <c r="B156" t="s">
        <v>229</v>
      </c>
      <c r="C156" t="s">
        <v>0</v>
      </c>
      <c r="D156" t="s">
        <v>0</v>
      </c>
      <c r="E156" t="s">
        <v>110</v>
      </c>
      <c r="F156" t="s">
        <v>0</v>
      </c>
      <c r="G156" s="10">
        <f>TODAY()+174</f>
        <v>44329.591540995374</v>
      </c>
      <c r="H156" s="10">
        <f>TODAY()+175</f>
        <v>44330.591540995374</v>
      </c>
      <c r="I156" t="s">
        <v>0</v>
      </c>
      <c r="J156">
        <v>0</v>
      </c>
      <c r="K156">
        <v>8</v>
      </c>
      <c r="L156">
        <v>0</v>
      </c>
      <c r="M156">
        <v>0</v>
      </c>
      <c r="N156" t="s">
        <v>23</v>
      </c>
      <c r="O156" t="s">
        <v>24</v>
      </c>
      <c r="P156" t="s">
        <v>0</v>
      </c>
      <c r="Q156">
        <v>0</v>
      </c>
      <c r="R156">
        <v>0</v>
      </c>
    </row>
    <row r="157" spans="1:18" x14ac:dyDescent="0.25">
      <c r="A157" s="9" t="s">
        <v>0</v>
      </c>
      <c r="B157" t="s">
        <v>230</v>
      </c>
      <c r="C157" t="s">
        <v>0</v>
      </c>
      <c r="D157" t="s">
        <v>0</v>
      </c>
      <c r="E157" t="s">
        <v>112</v>
      </c>
      <c r="F157" t="s">
        <v>0</v>
      </c>
      <c r="G157" s="10">
        <f>TODAY()+175</f>
        <v>44330.591540995374</v>
      </c>
      <c r="H157" s="10">
        <f>TODAY()+176</f>
        <v>44331.591540995374</v>
      </c>
      <c r="I157" t="s">
        <v>0</v>
      </c>
      <c r="J157">
        <v>0</v>
      </c>
      <c r="K157">
        <v>8</v>
      </c>
      <c r="L157">
        <v>0</v>
      </c>
      <c r="M157">
        <v>0</v>
      </c>
      <c r="N157" t="s">
        <v>23</v>
      </c>
      <c r="O157" t="s">
        <v>24</v>
      </c>
      <c r="P157" t="s">
        <v>0</v>
      </c>
      <c r="Q157">
        <v>0</v>
      </c>
      <c r="R157">
        <v>0</v>
      </c>
    </row>
    <row r="158" spans="1:18" x14ac:dyDescent="0.25">
      <c r="A158" s="9" t="s">
        <v>0</v>
      </c>
      <c r="B158" t="s">
        <v>231</v>
      </c>
      <c r="C158" t="s">
        <v>0</v>
      </c>
      <c r="D158" t="s">
        <v>0</v>
      </c>
      <c r="E158" t="s">
        <v>114</v>
      </c>
      <c r="F158" t="s">
        <v>0</v>
      </c>
      <c r="G158" s="10">
        <f>TODAY()+176</f>
        <v>44331.591540995374</v>
      </c>
      <c r="H158" s="10">
        <f>TODAY()+177</f>
        <v>44332.591540995374</v>
      </c>
      <c r="I158" t="s">
        <v>0</v>
      </c>
      <c r="J158">
        <v>0</v>
      </c>
      <c r="K158">
        <v>8</v>
      </c>
      <c r="L158">
        <v>0</v>
      </c>
      <c r="M158">
        <v>0</v>
      </c>
      <c r="N158" t="s">
        <v>23</v>
      </c>
      <c r="O158" t="s">
        <v>24</v>
      </c>
      <c r="P158" t="s">
        <v>0</v>
      </c>
      <c r="Q158">
        <v>0</v>
      </c>
      <c r="R158">
        <v>0</v>
      </c>
    </row>
    <row r="159" spans="1:18" x14ac:dyDescent="0.25">
      <c r="A159" s="9" t="s">
        <v>0</v>
      </c>
      <c r="B159" t="s">
        <v>232</v>
      </c>
      <c r="C159" t="s">
        <v>0</v>
      </c>
      <c r="D159" t="s">
        <v>0</v>
      </c>
      <c r="E159" t="s">
        <v>118</v>
      </c>
      <c r="F159" t="s">
        <v>0</v>
      </c>
      <c r="G159" s="10">
        <f>TODAY()+178</f>
        <v>44333.591540995374</v>
      </c>
      <c r="H159" s="10">
        <f>TODAY()+178</f>
        <v>44333.591540995374</v>
      </c>
      <c r="I159" t="s">
        <v>0</v>
      </c>
      <c r="J159">
        <v>0</v>
      </c>
      <c r="K159">
        <v>8</v>
      </c>
      <c r="L159">
        <v>0</v>
      </c>
      <c r="M159">
        <v>0</v>
      </c>
      <c r="N159" t="s">
        <v>23</v>
      </c>
      <c r="O159" t="s">
        <v>24</v>
      </c>
      <c r="P159" t="s">
        <v>0</v>
      </c>
      <c r="Q159">
        <v>0</v>
      </c>
      <c r="R159">
        <v>0</v>
      </c>
    </row>
    <row r="160" spans="1:18" x14ac:dyDescent="0.25">
      <c r="A160" s="9" t="s">
        <v>0</v>
      </c>
      <c r="B160" t="s">
        <v>233</v>
      </c>
      <c r="C160" t="s">
        <v>0</v>
      </c>
      <c r="D160" t="s">
        <v>0</v>
      </c>
      <c r="E160" t="s">
        <v>120</v>
      </c>
      <c r="F160" t="s">
        <v>0</v>
      </c>
      <c r="G160" s="10">
        <f>TODAY()+181</f>
        <v>44336.59154100694</v>
      </c>
      <c r="H160" s="10">
        <f>TODAY()+181</f>
        <v>44336.59154100694</v>
      </c>
      <c r="I160" t="s">
        <v>0</v>
      </c>
      <c r="J160">
        <v>0</v>
      </c>
      <c r="K160">
        <v>1</v>
      </c>
      <c r="L160">
        <v>0</v>
      </c>
      <c r="M160">
        <v>0</v>
      </c>
      <c r="N160" t="s">
        <v>23</v>
      </c>
      <c r="O160" t="s">
        <v>24</v>
      </c>
      <c r="P160" t="s">
        <v>0</v>
      </c>
      <c r="Q160">
        <v>0</v>
      </c>
      <c r="R160">
        <v>0</v>
      </c>
    </row>
    <row r="161" spans="1:18" x14ac:dyDescent="0.25">
      <c r="A161" s="9" t="s">
        <v>0</v>
      </c>
      <c r="B161" t="s">
        <v>234</v>
      </c>
      <c r="C161" t="s">
        <v>0</v>
      </c>
      <c r="D161" t="s">
        <v>0</v>
      </c>
      <c r="E161" t="s">
        <v>122</v>
      </c>
      <c r="F161" t="s">
        <v>0</v>
      </c>
      <c r="G161" s="10">
        <f>TODAY()+181</f>
        <v>44336.59154100694</v>
      </c>
      <c r="H161" s="10">
        <f>TODAY()+181</f>
        <v>44336.59154100694</v>
      </c>
      <c r="I161" t="s">
        <v>0</v>
      </c>
      <c r="J161">
        <v>0</v>
      </c>
      <c r="K161">
        <v>1</v>
      </c>
      <c r="L161">
        <v>0</v>
      </c>
      <c r="M161">
        <v>0</v>
      </c>
      <c r="N161" t="s">
        <v>23</v>
      </c>
      <c r="O161" t="s">
        <v>24</v>
      </c>
      <c r="P161" t="s">
        <v>0</v>
      </c>
      <c r="Q161">
        <v>0</v>
      </c>
      <c r="R161">
        <v>0</v>
      </c>
    </row>
    <row r="162" spans="1:18" x14ac:dyDescent="0.25">
      <c r="A162" s="11" t="s">
        <v>0</v>
      </c>
      <c r="B162" s="7" t="s">
        <v>235</v>
      </c>
      <c r="C162" s="7" t="s">
        <v>0</v>
      </c>
      <c r="D162" s="7" t="s">
        <v>88</v>
      </c>
      <c r="E162" s="7"/>
      <c r="F162" s="7" t="s">
        <v>0</v>
      </c>
      <c r="G162" s="8">
        <f>TODAY()+182</f>
        <v>44337.59154100694</v>
      </c>
      <c r="H162" s="8">
        <f>TODAY()+197</f>
        <v>44352.59154100694</v>
      </c>
      <c r="I162" s="7" t="s">
        <v>0</v>
      </c>
      <c r="J162" s="7">
        <v>0</v>
      </c>
      <c r="K162" s="7">
        <v>88</v>
      </c>
      <c r="L162" s="7">
        <v>0</v>
      </c>
      <c r="M162" s="7">
        <v>0</v>
      </c>
      <c r="N162" s="7" t="s">
        <v>0</v>
      </c>
      <c r="O162" s="7" t="s">
        <v>0</v>
      </c>
      <c r="P162" s="7" t="s">
        <v>0</v>
      </c>
      <c r="Q162" s="7">
        <v>0</v>
      </c>
      <c r="R162" s="7">
        <v>0</v>
      </c>
    </row>
    <row r="163" spans="1:18" x14ac:dyDescent="0.25">
      <c r="A163" s="9" t="s">
        <v>0</v>
      </c>
      <c r="B163" t="s">
        <v>236</v>
      </c>
      <c r="C163" t="s">
        <v>0</v>
      </c>
      <c r="D163" t="s">
        <v>0</v>
      </c>
      <c r="E163" t="s">
        <v>94</v>
      </c>
      <c r="F163" t="s">
        <v>0</v>
      </c>
      <c r="G163" s="10">
        <f>TODAY()+182</f>
        <v>44337.59154100694</v>
      </c>
      <c r="H163" s="10">
        <f>TODAY()+183</f>
        <v>44338.59154100694</v>
      </c>
      <c r="I163" t="s">
        <v>0</v>
      </c>
      <c r="J163">
        <v>0</v>
      </c>
      <c r="K163">
        <v>8</v>
      </c>
      <c r="L163">
        <v>0</v>
      </c>
      <c r="M163">
        <v>0</v>
      </c>
      <c r="N163" t="s">
        <v>23</v>
      </c>
      <c r="O163" t="s">
        <v>24</v>
      </c>
      <c r="P163" t="s">
        <v>0</v>
      </c>
      <c r="Q163">
        <v>0</v>
      </c>
      <c r="R163">
        <v>0</v>
      </c>
    </row>
    <row r="164" spans="1:18" x14ac:dyDescent="0.25">
      <c r="A164" s="9" t="s">
        <v>0</v>
      </c>
      <c r="B164" t="s">
        <v>237</v>
      </c>
      <c r="C164" t="s">
        <v>0</v>
      </c>
      <c r="D164" t="s">
        <v>0</v>
      </c>
      <c r="E164" t="s">
        <v>96</v>
      </c>
      <c r="F164" t="s">
        <v>0</v>
      </c>
      <c r="G164" s="10">
        <f>TODAY()+183</f>
        <v>44338.59154101852</v>
      </c>
      <c r="H164" s="10">
        <f>TODAY()+184</f>
        <v>44339.59154101852</v>
      </c>
      <c r="I164" t="s">
        <v>0</v>
      </c>
      <c r="J164">
        <v>0</v>
      </c>
      <c r="K164">
        <v>8</v>
      </c>
      <c r="L164">
        <v>0</v>
      </c>
      <c r="M164">
        <v>0</v>
      </c>
      <c r="N164" t="s">
        <v>23</v>
      </c>
      <c r="O164" t="s">
        <v>24</v>
      </c>
      <c r="P164" t="s">
        <v>0</v>
      </c>
      <c r="Q164">
        <v>0</v>
      </c>
      <c r="R164">
        <v>0</v>
      </c>
    </row>
    <row r="165" spans="1:18" x14ac:dyDescent="0.25">
      <c r="A165" s="9" t="s">
        <v>0</v>
      </c>
      <c r="B165" t="s">
        <v>238</v>
      </c>
      <c r="C165" t="s">
        <v>0</v>
      </c>
      <c r="D165" t="s">
        <v>0</v>
      </c>
      <c r="E165" t="s">
        <v>98</v>
      </c>
      <c r="F165" t="s">
        <v>0</v>
      </c>
      <c r="G165" s="10">
        <f>TODAY()+184</f>
        <v>44339.59154101852</v>
      </c>
      <c r="H165" s="10">
        <f>TODAY()+185</f>
        <v>44340.59154101852</v>
      </c>
      <c r="I165" t="s">
        <v>0</v>
      </c>
      <c r="J165">
        <v>0</v>
      </c>
      <c r="K165">
        <v>8</v>
      </c>
      <c r="L165">
        <v>0</v>
      </c>
      <c r="M165">
        <v>0</v>
      </c>
      <c r="N165" t="s">
        <v>23</v>
      </c>
      <c r="O165" t="s">
        <v>24</v>
      </c>
      <c r="P165" t="s">
        <v>0</v>
      </c>
      <c r="Q165">
        <v>0</v>
      </c>
      <c r="R165">
        <v>0</v>
      </c>
    </row>
    <row r="166" spans="1:18" x14ac:dyDescent="0.25">
      <c r="A166" s="9" t="s">
        <v>0</v>
      </c>
      <c r="B166" t="s">
        <v>239</v>
      </c>
      <c r="C166" t="s">
        <v>0</v>
      </c>
      <c r="D166" t="s">
        <v>0</v>
      </c>
      <c r="E166" t="s">
        <v>100</v>
      </c>
      <c r="F166" t="s">
        <v>0</v>
      </c>
      <c r="G166" s="10">
        <f>TODAY()+185</f>
        <v>44340.59154101852</v>
      </c>
      <c r="H166" s="10">
        <f>TODAY()+185</f>
        <v>44340.59154101852</v>
      </c>
      <c r="I166" t="s">
        <v>0</v>
      </c>
      <c r="J166">
        <v>0</v>
      </c>
      <c r="K166">
        <v>8</v>
      </c>
      <c r="L166">
        <v>0</v>
      </c>
      <c r="M166">
        <v>0</v>
      </c>
      <c r="N166" t="s">
        <v>23</v>
      </c>
      <c r="O166" t="s">
        <v>24</v>
      </c>
      <c r="P166" t="s">
        <v>0</v>
      </c>
      <c r="Q166">
        <v>0</v>
      </c>
      <c r="R166">
        <v>0</v>
      </c>
    </row>
    <row r="167" spans="1:18" x14ac:dyDescent="0.25">
      <c r="A167" s="9" t="s">
        <v>0</v>
      </c>
      <c r="B167" t="s">
        <v>240</v>
      </c>
      <c r="C167" t="s">
        <v>0</v>
      </c>
      <c r="D167" t="s">
        <v>0</v>
      </c>
      <c r="E167" t="s">
        <v>102</v>
      </c>
      <c r="F167" t="s">
        <v>0</v>
      </c>
      <c r="G167" s="10">
        <f>TODAY()+188</f>
        <v>44343.59154101852</v>
      </c>
      <c r="H167" s="10">
        <f>TODAY()+188</f>
        <v>44343.59154101852</v>
      </c>
      <c r="I167" t="s">
        <v>0</v>
      </c>
      <c r="J167">
        <v>0</v>
      </c>
      <c r="K167">
        <v>1</v>
      </c>
      <c r="L167">
        <v>0</v>
      </c>
      <c r="M167">
        <v>0</v>
      </c>
      <c r="N167" t="s">
        <v>23</v>
      </c>
      <c r="O167" t="s">
        <v>24</v>
      </c>
      <c r="P167" t="s">
        <v>0</v>
      </c>
      <c r="Q167">
        <v>0</v>
      </c>
      <c r="R167">
        <v>0</v>
      </c>
    </row>
    <row r="168" spans="1:18" x14ac:dyDescent="0.25">
      <c r="A168" s="9" t="s">
        <v>0</v>
      </c>
      <c r="B168" t="s">
        <v>241</v>
      </c>
      <c r="C168" t="s">
        <v>0</v>
      </c>
      <c r="D168" t="s">
        <v>0</v>
      </c>
      <c r="E168" t="s">
        <v>104</v>
      </c>
      <c r="F168" t="s">
        <v>0</v>
      </c>
      <c r="G168" s="10">
        <f>TODAY()+188</f>
        <v>44343.591541030095</v>
      </c>
      <c r="H168" s="10">
        <f>TODAY()+188</f>
        <v>44343.591541030095</v>
      </c>
      <c r="I168" t="s">
        <v>0</v>
      </c>
      <c r="J168">
        <v>0</v>
      </c>
      <c r="K168">
        <v>1</v>
      </c>
      <c r="L168">
        <v>0</v>
      </c>
      <c r="M168">
        <v>0</v>
      </c>
      <c r="N168" t="s">
        <v>23</v>
      </c>
      <c r="O168" t="s">
        <v>24</v>
      </c>
      <c r="P168" t="s">
        <v>0</v>
      </c>
      <c r="Q168">
        <v>0</v>
      </c>
      <c r="R168">
        <v>0</v>
      </c>
    </row>
    <row r="169" spans="1:18" x14ac:dyDescent="0.25">
      <c r="A169" s="9" t="s">
        <v>0</v>
      </c>
      <c r="B169" t="s">
        <v>242</v>
      </c>
      <c r="C169" t="s">
        <v>0</v>
      </c>
      <c r="D169" t="s">
        <v>0</v>
      </c>
      <c r="E169" t="s">
        <v>106</v>
      </c>
      <c r="F169" t="s">
        <v>0</v>
      </c>
      <c r="G169" s="10">
        <f>TODAY()+188</f>
        <v>44343.591541030095</v>
      </c>
      <c r="H169" s="10">
        <f>TODAY()+189</f>
        <v>44344.591541030095</v>
      </c>
      <c r="I169" t="s">
        <v>0</v>
      </c>
      <c r="J169">
        <v>0</v>
      </c>
      <c r="K169">
        <v>8</v>
      </c>
      <c r="L169">
        <v>0</v>
      </c>
      <c r="M169">
        <v>0</v>
      </c>
      <c r="N169" t="s">
        <v>23</v>
      </c>
      <c r="O169" t="s">
        <v>24</v>
      </c>
      <c r="P169" t="s">
        <v>0</v>
      </c>
      <c r="Q169">
        <v>0</v>
      </c>
      <c r="R169">
        <v>0</v>
      </c>
    </row>
    <row r="170" spans="1:18" x14ac:dyDescent="0.25">
      <c r="A170" s="9" t="s">
        <v>0</v>
      </c>
      <c r="B170" t="s">
        <v>243</v>
      </c>
      <c r="C170" t="s">
        <v>0</v>
      </c>
      <c r="D170" t="s">
        <v>0</v>
      </c>
      <c r="E170" t="s">
        <v>108</v>
      </c>
      <c r="F170" t="s">
        <v>0</v>
      </c>
      <c r="G170" s="10">
        <f>TODAY()+189</f>
        <v>44344.591541030095</v>
      </c>
      <c r="H170" s="10">
        <f>TODAY()+190</f>
        <v>44345.591541030095</v>
      </c>
      <c r="I170" t="s">
        <v>0</v>
      </c>
      <c r="J170">
        <v>0</v>
      </c>
      <c r="K170">
        <v>8</v>
      </c>
      <c r="L170">
        <v>0</v>
      </c>
      <c r="M170">
        <v>0</v>
      </c>
      <c r="N170" t="s">
        <v>23</v>
      </c>
      <c r="O170" t="s">
        <v>24</v>
      </c>
      <c r="P170" t="s">
        <v>0</v>
      </c>
      <c r="Q170">
        <v>0</v>
      </c>
      <c r="R170">
        <v>0</v>
      </c>
    </row>
    <row r="171" spans="1:18" x14ac:dyDescent="0.25">
      <c r="A171" s="9" t="s">
        <v>0</v>
      </c>
      <c r="B171" t="s">
        <v>244</v>
      </c>
      <c r="C171" t="s">
        <v>0</v>
      </c>
      <c r="D171" t="s">
        <v>0</v>
      </c>
      <c r="E171" t="s">
        <v>110</v>
      </c>
      <c r="F171" t="s">
        <v>0</v>
      </c>
      <c r="G171" s="10">
        <f>TODAY()+190</f>
        <v>44345.591541030095</v>
      </c>
      <c r="H171" s="10">
        <f>TODAY()+191</f>
        <v>44346.591541030095</v>
      </c>
      <c r="I171" t="s">
        <v>0</v>
      </c>
      <c r="J171">
        <v>0</v>
      </c>
      <c r="K171">
        <v>8</v>
      </c>
      <c r="L171">
        <v>0</v>
      </c>
      <c r="M171">
        <v>0</v>
      </c>
      <c r="N171" t="s">
        <v>23</v>
      </c>
      <c r="O171" t="s">
        <v>24</v>
      </c>
      <c r="P171" t="s">
        <v>0</v>
      </c>
      <c r="Q171">
        <v>0</v>
      </c>
      <c r="R171">
        <v>0</v>
      </c>
    </row>
    <row r="172" spans="1:18" x14ac:dyDescent="0.25">
      <c r="A172" s="9" t="s">
        <v>0</v>
      </c>
      <c r="B172" t="s">
        <v>245</v>
      </c>
      <c r="C172" t="s">
        <v>0</v>
      </c>
      <c r="D172" t="s">
        <v>0</v>
      </c>
      <c r="E172" t="s">
        <v>112</v>
      </c>
      <c r="F172" t="s">
        <v>0</v>
      </c>
      <c r="G172" s="10">
        <f>TODAY()+191</f>
        <v>44346.591541030095</v>
      </c>
      <c r="H172" s="10">
        <f>TODAY()+192</f>
        <v>44347.591541041664</v>
      </c>
      <c r="I172" t="s">
        <v>0</v>
      </c>
      <c r="J172">
        <v>0</v>
      </c>
      <c r="K172">
        <v>8</v>
      </c>
      <c r="L172">
        <v>0</v>
      </c>
      <c r="M172">
        <v>0</v>
      </c>
      <c r="N172" t="s">
        <v>23</v>
      </c>
      <c r="O172" t="s">
        <v>24</v>
      </c>
      <c r="P172" t="s">
        <v>0</v>
      </c>
      <c r="Q172">
        <v>0</v>
      </c>
      <c r="R172">
        <v>0</v>
      </c>
    </row>
    <row r="173" spans="1:18" x14ac:dyDescent="0.25">
      <c r="A173" s="9" t="s">
        <v>0</v>
      </c>
      <c r="B173" t="s">
        <v>246</v>
      </c>
      <c r="C173" t="s">
        <v>0</v>
      </c>
      <c r="D173" t="s">
        <v>0</v>
      </c>
      <c r="E173" t="s">
        <v>114</v>
      </c>
      <c r="F173" t="s">
        <v>0</v>
      </c>
      <c r="G173" s="10">
        <f>TODAY()+192</f>
        <v>44347.591541041664</v>
      </c>
      <c r="H173" s="10">
        <f>TODAY()+192</f>
        <v>44347.591541041664</v>
      </c>
      <c r="I173" t="s">
        <v>0</v>
      </c>
      <c r="J173">
        <v>0</v>
      </c>
      <c r="K173">
        <v>8</v>
      </c>
      <c r="L173">
        <v>0</v>
      </c>
      <c r="M173">
        <v>0</v>
      </c>
      <c r="N173" t="s">
        <v>23</v>
      </c>
      <c r="O173" t="s">
        <v>24</v>
      </c>
      <c r="P173" t="s">
        <v>0</v>
      </c>
      <c r="Q173">
        <v>0</v>
      </c>
      <c r="R173">
        <v>0</v>
      </c>
    </row>
    <row r="174" spans="1:18" x14ac:dyDescent="0.25">
      <c r="A174" s="9" t="s">
        <v>0</v>
      </c>
      <c r="B174" t="s">
        <v>247</v>
      </c>
      <c r="C174" t="s">
        <v>0</v>
      </c>
      <c r="D174" t="s">
        <v>0</v>
      </c>
      <c r="E174" t="s">
        <v>118</v>
      </c>
      <c r="F174" t="s">
        <v>0</v>
      </c>
      <c r="G174" s="10">
        <f>TODAY()+195</f>
        <v>44350.591541041664</v>
      </c>
      <c r="H174" s="10">
        <f>TODAY()+195</f>
        <v>44350.591541041664</v>
      </c>
      <c r="I174" t="s">
        <v>0</v>
      </c>
      <c r="J174">
        <v>0</v>
      </c>
      <c r="K174">
        <v>1</v>
      </c>
      <c r="L174">
        <v>0</v>
      </c>
      <c r="M174">
        <v>0</v>
      </c>
      <c r="N174" t="s">
        <v>23</v>
      </c>
      <c r="O174" t="s">
        <v>24</v>
      </c>
      <c r="P174" t="s">
        <v>0</v>
      </c>
      <c r="Q174">
        <v>0</v>
      </c>
      <c r="R174">
        <v>0</v>
      </c>
    </row>
    <row r="175" spans="1:18" x14ac:dyDescent="0.25">
      <c r="A175" s="9" t="s">
        <v>0</v>
      </c>
      <c r="B175" t="s">
        <v>248</v>
      </c>
      <c r="C175" t="s">
        <v>0</v>
      </c>
      <c r="D175" t="s">
        <v>0</v>
      </c>
      <c r="E175" t="s">
        <v>120</v>
      </c>
      <c r="F175" t="s">
        <v>0</v>
      </c>
      <c r="G175" s="10">
        <f>TODAY()+195</f>
        <v>44350.591541041664</v>
      </c>
      <c r="H175" s="10">
        <f>TODAY()+196</f>
        <v>44351.591541041664</v>
      </c>
      <c r="I175" t="s">
        <v>0</v>
      </c>
      <c r="J175">
        <v>0</v>
      </c>
      <c r="K175">
        <v>8</v>
      </c>
      <c r="L175">
        <v>0</v>
      </c>
      <c r="M175">
        <v>0</v>
      </c>
      <c r="N175" t="s">
        <v>23</v>
      </c>
      <c r="O175" t="s">
        <v>24</v>
      </c>
      <c r="P175" t="s">
        <v>0</v>
      </c>
      <c r="Q175">
        <v>0</v>
      </c>
      <c r="R175">
        <v>0</v>
      </c>
    </row>
    <row r="176" spans="1:18" x14ac:dyDescent="0.25">
      <c r="A176" s="9" t="s">
        <v>0</v>
      </c>
      <c r="B176" t="s">
        <v>249</v>
      </c>
      <c r="C176" t="s">
        <v>0</v>
      </c>
      <c r="D176" t="s">
        <v>0</v>
      </c>
      <c r="E176" t="s">
        <v>122</v>
      </c>
      <c r="F176" t="s">
        <v>0</v>
      </c>
      <c r="G176" s="10">
        <f>TODAY()+196</f>
        <v>44351.591541041664</v>
      </c>
      <c r="H176" s="10">
        <f>TODAY()+197</f>
        <v>44352.591541041664</v>
      </c>
      <c r="I176" t="s">
        <v>0</v>
      </c>
      <c r="J176">
        <v>0</v>
      </c>
      <c r="K176">
        <v>8</v>
      </c>
      <c r="L176">
        <v>0</v>
      </c>
      <c r="M176">
        <v>0</v>
      </c>
      <c r="N176" t="s">
        <v>23</v>
      </c>
      <c r="O176" t="s">
        <v>24</v>
      </c>
      <c r="P176" t="s">
        <v>0</v>
      </c>
      <c r="Q176">
        <v>0</v>
      </c>
      <c r="R176">
        <v>0</v>
      </c>
    </row>
    <row r="177" spans="1:1" x14ac:dyDescent="0.25">
      <c r="A177" t="s">
        <v>0</v>
      </c>
    </row>
    <row r="178" spans="1:18" x14ac:dyDescent="0.25">
      <c r="A178" s="12" t="s">
        <v>250</v>
      </c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</row>
    <row r="179" spans="1:18" x14ac:dyDescent="0.25">
      <c r="A179" s="12" t="s">
        <v>251</v>
      </c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</row>
  </sheetData>
  <mergeCells count="50">
    <mergeCell ref="A1:G3"/>
    <mergeCell ref="H2:R2"/>
    <mergeCell ref="A4:I4"/>
    <mergeCell ref="J4:R4"/>
    <mergeCell ref="C6:E6"/>
    <mergeCell ref="D7:E7"/>
    <mergeCell ref="D8:E8"/>
    <mergeCell ref="D9:E9"/>
    <mergeCell ref="D10:E10"/>
    <mergeCell ref="D11:E11"/>
    <mergeCell ref="D12:E12"/>
    <mergeCell ref="D13:E13"/>
    <mergeCell ref="C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C25:E25"/>
    <mergeCell ref="D26:E26"/>
    <mergeCell ref="D27:E27"/>
    <mergeCell ref="D28:E28"/>
    <mergeCell ref="D29:E29"/>
    <mergeCell ref="D30:E30"/>
    <mergeCell ref="D31:E31"/>
    <mergeCell ref="C32:E32"/>
    <mergeCell ref="D33:E33"/>
    <mergeCell ref="D34:E34"/>
    <mergeCell ref="D35:E35"/>
    <mergeCell ref="D36:E36"/>
    <mergeCell ref="D37:E37"/>
    <mergeCell ref="D38:E38"/>
    <mergeCell ref="D39:E39"/>
    <mergeCell ref="C40:E40"/>
    <mergeCell ref="D41:E41"/>
    <mergeCell ref="D57:E57"/>
    <mergeCell ref="D72:E72"/>
    <mergeCell ref="D87:E87"/>
    <mergeCell ref="D102:E102"/>
    <mergeCell ref="D117:E117"/>
    <mergeCell ref="D132:E132"/>
    <mergeCell ref="D147:E147"/>
    <mergeCell ref="D162:E162"/>
    <mergeCell ref="A178:R178"/>
    <mergeCell ref="A179:R179"/>
  </mergeCells>
  <hyperlinks>
    <hyperlink ref="H2" r:id="rId1" tooltip="GanttPRO.com"/>
    <hyperlink ref="A178" r:id="rId2" tooltip="GanttPRO.com"/>
    <hyperlink ref="A179" r:id="rId3" tooltip="GanttPRO.com"/>
  </hyperlinks>
  <pageMargins left="0.7" right="0.7" top="0.75" bottom="0.75" header="0.3" footer="0.3"/>
  <pageSetup orientation="portrait" horizontalDpi="4294967295" verticalDpi="4294967295" scale="100" fitToWidth="1" fitToHeigh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marketing-proposal-template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2020-11-20T14:11:49Z</dcterms:created>
  <dcterms:modified xsi:type="dcterms:W3CDTF">2020-11-20T14:11:49Z</dcterms:modified>
</cp:coreProperties>
</file>