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sheets>
    <sheet sheetId="1" name="Digital Marketing Strategy" state="visible" r:id="rId4"/>
  </sheets>
  <calcPr calcId="171027" fullCalcOnLoad="1"/>
</workbook>
</file>

<file path=xl/sharedStrings.xml><?xml version="1.0" encoding="utf-8"?>
<sst xmlns="http://schemas.openxmlformats.org/spreadsheetml/2006/main" count="2508" uniqueCount="456">
  <si>
    <t/>
  </si>
  <si>
    <t xml:space="preserve">Create professional Gantt charts in GanttPRO in a few clicks      </t>
  </si>
  <si>
    <t>Digital Marketing Strategy</t>
  </si>
  <si>
    <t>Color</t>
  </si>
  <si>
    <t>WBS Number</t>
  </si>
  <si>
    <t>Task name / Title</t>
  </si>
  <si>
    <t>Assigned to</t>
  </si>
  <si>
    <t>Planned start date</t>
  </si>
  <si>
    <t>Planned end date</t>
  </si>
  <si>
    <t>Deadline</t>
  </si>
  <si>
    <t>Progress (%)</t>
  </si>
  <si>
    <t>Duration  (hours)</t>
  </si>
  <si>
    <t>Estimated hours</t>
  </si>
  <si>
    <t>Time log (minutes)</t>
  </si>
  <si>
    <t>Status</t>
  </si>
  <si>
    <t>Priority</t>
  </si>
  <si>
    <t>Task description</t>
  </si>
  <si>
    <t>Cost</t>
  </si>
  <si>
    <t>Actual cost</t>
  </si>
  <si>
    <t>1</t>
  </si>
  <si>
    <t>Executive summary</t>
  </si>
  <si>
    <t>1.1</t>
  </si>
  <si>
    <t>Objectives of plan</t>
  </si>
  <si>
    <t>Open</t>
  </si>
  <si>
    <t>Medium</t>
  </si>
  <si>
    <t>1.2</t>
  </si>
  <si>
    <t>Challenges of organization</t>
  </si>
  <si>
    <t>1.3</t>
  </si>
  <si>
    <t>Expectations if marketing plan was successful</t>
  </si>
  <si>
    <t>1.4</t>
  </si>
  <si>
    <t>Alignment</t>
  </si>
  <si>
    <t>1.5</t>
  </si>
  <si>
    <t>Mission</t>
  </si>
  <si>
    <t>2</t>
  </si>
  <si>
    <t>Target markets</t>
  </si>
  <si>
    <t>2.1</t>
  </si>
  <si>
    <t>Demographics</t>
  </si>
  <si>
    <t>2.2</t>
  </si>
  <si>
    <t>Lifestyle</t>
  </si>
  <si>
    <t>2.3</t>
  </si>
  <si>
    <t>Actions</t>
  </si>
  <si>
    <t>3</t>
  </si>
  <si>
    <t>Organization’s strategies and plans</t>
  </si>
  <si>
    <t>3.1</t>
  </si>
  <si>
    <t>New products, markets</t>
  </si>
  <si>
    <t>3.2</t>
  </si>
  <si>
    <t>Promotions</t>
  </si>
  <si>
    <t>3.3</t>
  </si>
  <si>
    <t>Expansion</t>
  </si>
  <si>
    <t>3.4</t>
  </si>
  <si>
    <t>Assessment</t>
  </si>
  <si>
    <t>3.5</t>
  </si>
  <si>
    <t>Current marketing efforts</t>
  </si>
  <si>
    <t>4</t>
  </si>
  <si>
    <t>Marketing metrics- performance/interactivity</t>
  </si>
  <si>
    <t>4.1</t>
  </si>
  <si>
    <t>Search Engine positioning (for keywords )</t>
  </si>
  <si>
    <t>4.2</t>
  </si>
  <si>
    <t>Analytics</t>
  </si>
  <si>
    <t>4.3</t>
  </si>
  <si>
    <t>Facebook Insights/ likes</t>
  </si>
  <si>
    <t>4.4</t>
  </si>
  <si>
    <t>Twitter activity</t>
  </si>
  <si>
    <t>5</t>
  </si>
  <si>
    <t>Industry analysis</t>
  </si>
  <si>
    <t>5.1</t>
  </si>
  <si>
    <t>SWOT situational analysis</t>
  </si>
  <si>
    <t>5.2</t>
  </si>
  <si>
    <t>Competitor analysis and environment</t>
  </si>
  <si>
    <t>5.3</t>
  </si>
  <si>
    <t>Consumer analysis (different behaviors of target markets )</t>
  </si>
  <si>
    <t>5.4</t>
  </si>
  <si>
    <t>Market research/Consumer insights</t>
  </si>
  <si>
    <t>5.5</t>
  </si>
  <si>
    <t>focus group</t>
  </si>
  <si>
    <t>5.6</t>
  </si>
  <si>
    <t>If service organization</t>
  </si>
  <si>
    <t>6</t>
  </si>
  <si>
    <t>Service blueprint</t>
  </si>
  <si>
    <t>6.1</t>
  </si>
  <si>
    <t>Service gap analysis</t>
  </si>
  <si>
    <t>6.2</t>
  </si>
  <si>
    <t>Summarize challenges</t>
  </si>
  <si>
    <t>7</t>
  </si>
  <si>
    <t>Brand Blueprint</t>
  </si>
  <si>
    <t>7.1</t>
  </si>
  <si>
    <t>Brand Personality– How to get your brand unstuck?</t>
  </si>
  <si>
    <t>7.2</t>
  </si>
  <si>
    <t>Current image, mindset, behavior</t>
  </si>
  <si>
    <t>7.3</t>
  </si>
  <si>
    <t>Desired behavior</t>
  </si>
  <si>
    <t>7.4</t>
  </si>
  <si>
    <t>Challenges to overcome</t>
  </si>
  <si>
    <t>7.5</t>
  </si>
  <si>
    <t>Brand Properties</t>
  </si>
  <si>
    <t>7.6</t>
  </si>
  <si>
    <t>Product/service features</t>
  </si>
  <si>
    <t>7.7</t>
  </si>
  <si>
    <t>Logo</t>
  </si>
  <si>
    <t>7.8</t>
  </si>
  <si>
    <t>Tagline</t>
  </si>
  <si>
    <t>8</t>
  </si>
  <si>
    <t>Brand Essence</t>
  </si>
  <si>
    <t>8.1</t>
  </si>
  <si>
    <t>Organizational touchstone</t>
  </si>
  <si>
    <t>8.2</t>
  </si>
  <si>
    <t>Customer insights and key benefit</t>
  </si>
  <si>
    <t>8.3</t>
  </si>
  <si>
    <t>Recommendations for Clarified Brand</t>
  </si>
  <si>
    <t>8.4</t>
  </si>
  <si>
    <t>Suggestions for Logo, Tagline</t>
  </si>
  <si>
    <t>8.5</t>
  </si>
  <si>
    <t>Brand Promise – 4-6 core elements of brand ( reflecting value / benefits)</t>
  </si>
  <si>
    <t>8.6</t>
  </si>
  <si>
    <t>Universal Selling Points (USP)</t>
  </si>
  <si>
    <t>8.7</t>
  </si>
  <si>
    <t>Value Proposition</t>
  </si>
  <si>
    <t>9</t>
  </si>
  <si>
    <t>Brand Blueprint Elements</t>
  </si>
  <si>
    <t>9.1</t>
  </si>
  <si>
    <t>Competitive context</t>
  </si>
  <si>
    <t>9.2</t>
  </si>
  <si>
    <t>9.3</t>
  </si>
  <si>
    <t>9.4</t>
  </si>
  <si>
    <t>9.5</t>
  </si>
  <si>
    <t>9.6</t>
  </si>
  <si>
    <t>9.7</t>
  </si>
  <si>
    <t>9.8</t>
  </si>
  <si>
    <t>Customer insights/benefit</t>
  </si>
  <si>
    <t>9.9</t>
  </si>
  <si>
    <t>Brand Recommendations (logo, tagline)</t>
  </si>
  <si>
    <t>9.10</t>
  </si>
  <si>
    <t>Brand Promise</t>
  </si>
  <si>
    <t>9.11</t>
  </si>
  <si>
    <t>Universal Selling Points</t>
  </si>
  <si>
    <t>9.12</t>
  </si>
  <si>
    <t>10</t>
  </si>
  <si>
    <t>Integrated Media Sample</t>
  </si>
  <si>
    <t>10.1</t>
  </si>
  <si>
    <t>Flyers/ brochures</t>
  </si>
  <si>
    <t>10.2</t>
  </si>
  <si>
    <t>YouTube -Video</t>
  </si>
  <si>
    <t>10.3</t>
  </si>
  <si>
    <t>Facebook</t>
  </si>
  <si>
    <t>10.4</t>
  </si>
  <si>
    <t>Twitter</t>
  </si>
  <si>
    <t>10.5</t>
  </si>
  <si>
    <t>Email blast</t>
  </si>
  <si>
    <t>10.6</t>
  </si>
  <si>
    <t>Blog</t>
  </si>
  <si>
    <t>10.7</t>
  </si>
  <si>
    <t>Social bookmarks</t>
  </si>
  <si>
    <t>10.8</t>
  </si>
  <si>
    <t>Pinterest</t>
  </si>
  <si>
    <t>10.9</t>
  </si>
  <si>
    <t>Instagram</t>
  </si>
  <si>
    <t>10.10</t>
  </si>
  <si>
    <t>TV/radio</t>
  </si>
  <si>
    <t>10.11</t>
  </si>
  <si>
    <t>Infographic</t>
  </si>
  <si>
    <t>10.12</t>
  </si>
  <si>
    <t>Newspaper</t>
  </si>
  <si>
    <t>10.13</t>
  </si>
  <si>
    <t>Posters</t>
  </si>
  <si>
    <t>10.14</t>
  </si>
  <si>
    <t>Newsletter ( online)</t>
  </si>
  <si>
    <t>10.15</t>
  </si>
  <si>
    <t>Personal networks</t>
  </si>
  <si>
    <t>10.16</t>
  </si>
  <si>
    <t>friends, family, org.</t>
  </si>
  <si>
    <t>10.17</t>
  </si>
  <si>
    <t>Local businesses</t>
  </si>
  <si>
    <t>10.18</t>
  </si>
  <si>
    <t>WOM friends</t>
  </si>
  <si>
    <t>10.19</t>
  </si>
  <si>
    <t>Events</t>
  </si>
  <si>
    <t>10.20</t>
  </si>
  <si>
    <t>Past participants/buyers</t>
  </si>
  <si>
    <t>10.21</t>
  </si>
  <si>
    <t>Partner organizations</t>
  </si>
  <si>
    <t>11</t>
  </si>
  <si>
    <t>Implementation (What resources)</t>
  </si>
  <si>
    <t>11.1</t>
  </si>
  <si>
    <t>Staff</t>
  </si>
  <si>
    <t>11.2</t>
  </si>
  <si>
    <t>Management</t>
  </si>
  <si>
    <t>11.3</t>
  </si>
  <si>
    <t>Staff availability</t>
  </si>
  <si>
    <t>11.4</t>
  </si>
  <si>
    <t>Expertise to implement the plan</t>
  </si>
  <si>
    <t>11.5</t>
  </si>
  <si>
    <t>Outsource elements of plan (use outside vendors)</t>
  </si>
  <si>
    <t>11.6</t>
  </si>
  <si>
    <t>Time</t>
  </si>
  <si>
    <t>11.7</t>
  </si>
  <si>
    <t>Resources (financial)</t>
  </si>
  <si>
    <t>12</t>
  </si>
  <si>
    <t>Monitoring Evaluation</t>
  </si>
  <si>
    <t>12.1</t>
  </si>
  <si>
    <t>Monitoring metrics</t>
  </si>
  <si>
    <t>12.2</t>
  </si>
  <si>
    <t>Website - Google Analytics</t>
  </si>
  <si>
    <t>12.3</t>
  </si>
  <si>
    <t>Social media insights</t>
  </si>
  <si>
    <t>12.4</t>
  </si>
  <si>
    <t>Digital footprint changes</t>
  </si>
  <si>
    <t>12.5</t>
  </si>
  <si>
    <t>Company Alerts</t>
  </si>
  <si>
    <t>12.6</t>
  </si>
  <si>
    <t>Evaluation</t>
  </si>
  <si>
    <t>13</t>
  </si>
  <si>
    <t>MEASURE results</t>
  </si>
  <si>
    <t>13.1</t>
  </si>
  <si>
    <t>Determine Return on Investment (ROI) or Social ROI (SROI)</t>
  </si>
  <si>
    <t>13.2</t>
  </si>
  <si>
    <t>Sustainability</t>
  </si>
  <si>
    <t>13.3</t>
  </si>
  <si>
    <t>Plan for ongoing feedback from target markets</t>
  </si>
  <si>
    <t>13.4</t>
  </si>
  <si>
    <t>Innovate digital media and distribution channels</t>
  </si>
  <si>
    <t>13.5</t>
  </si>
  <si>
    <t>Adjust strategy to maximize efforts</t>
  </si>
  <si>
    <t>13.6</t>
  </si>
  <si>
    <t>Integrate Social Enterprise (digital tools throughout departments of organization to facilitate upward and downward communications)</t>
  </si>
  <si>
    <t>14</t>
  </si>
  <si>
    <t>Analysis and strategy</t>
  </si>
  <si>
    <t>14.1</t>
  </si>
  <si>
    <t>Company defined</t>
  </si>
  <si>
    <t>14.2</t>
  </si>
  <si>
    <t>Your mission</t>
  </si>
  <si>
    <t>14.3</t>
  </si>
  <si>
    <t>Your vision</t>
  </si>
  <si>
    <t>14.4</t>
  </si>
  <si>
    <t>Target audience</t>
  </si>
  <si>
    <t>14.5</t>
  </si>
  <si>
    <t>Your message</t>
  </si>
  <si>
    <t>14.6</t>
  </si>
  <si>
    <t>Strengths defined</t>
  </si>
  <si>
    <t>14.7</t>
  </si>
  <si>
    <t>Weaknesses defined</t>
  </si>
  <si>
    <t>15</t>
  </si>
  <si>
    <t>Social media marketing (budget)</t>
  </si>
  <si>
    <t>15.1</t>
  </si>
  <si>
    <t>Human resources - cost</t>
  </si>
  <si>
    <t>15.2</t>
  </si>
  <si>
    <t>Advertising</t>
  </si>
  <si>
    <t>15.3</t>
  </si>
  <si>
    <t>15.4</t>
  </si>
  <si>
    <t>Agency fees / retainer</t>
  </si>
  <si>
    <t>15.5</t>
  </si>
  <si>
    <t>Hardware</t>
  </si>
  <si>
    <t>15.6</t>
  </si>
  <si>
    <t>Content creation</t>
  </si>
  <si>
    <t>15.7</t>
  </si>
  <si>
    <t>Content management</t>
  </si>
  <si>
    <t>15.8</t>
  </si>
  <si>
    <t>Licensed content</t>
  </si>
  <si>
    <t>15.9</t>
  </si>
  <si>
    <t>Software licenses</t>
  </si>
  <si>
    <t>15.10</t>
  </si>
  <si>
    <t>Graphic design</t>
  </si>
  <si>
    <t>15.11</t>
  </si>
  <si>
    <t>Video production</t>
  </si>
  <si>
    <t>16</t>
  </si>
  <si>
    <t>Competitive analysis</t>
  </si>
  <si>
    <t>16.1</t>
  </si>
  <si>
    <t>Your company's competitive edge</t>
  </si>
  <si>
    <t>16.2</t>
  </si>
  <si>
    <t>Competition defined</t>
  </si>
  <si>
    <t>16.3</t>
  </si>
  <si>
    <t>Competition strengths</t>
  </si>
  <si>
    <t>16.4</t>
  </si>
  <si>
    <t>What your company can do differently</t>
  </si>
  <si>
    <t>16.5</t>
  </si>
  <si>
    <t>Potential roadblocks</t>
  </si>
  <si>
    <t>16.6</t>
  </si>
  <si>
    <t>Benefits</t>
  </si>
  <si>
    <t>17</t>
  </si>
  <si>
    <t>Plan</t>
  </si>
  <si>
    <t>17.1</t>
  </si>
  <si>
    <t>Journalists</t>
  </si>
  <si>
    <t>17.2</t>
  </si>
  <si>
    <t>Bloggers</t>
  </si>
  <si>
    <t>17.3</t>
  </si>
  <si>
    <t>Social media influencers</t>
  </si>
  <si>
    <t>17.4</t>
  </si>
  <si>
    <t>Social media interactors</t>
  </si>
  <si>
    <t>17.5</t>
  </si>
  <si>
    <t>Peers and partners</t>
  </si>
  <si>
    <t>Done</t>
  </si>
  <si>
    <t>17.6</t>
  </si>
  <si>
    <t>Cross promotions</t>
  </si>
  <si>
    <t>17.7</t>
  </si>
  <si>
    <t>Other</t>
  </si>
  <si>
    <t>17.8</t>
  </si>
  <si>
    <t>18</t>
  </si>
  <si>
    <t>Social media audit</t>
  </si>
  <si>
    <t>18.1</t>
  </si>
  <si>
    <t>18.1.1</t>
  </si>
  <si>
    <t>Link</t>
  </si>
  <si>
    <t>18.1.2</t>
  </si>
  <si>
    <t>Profile name</t>
  </si>
  <si>
    <t>18.1.3</t>
  </si>
  <si>
    <t>Followers</t>
  </si>
  <si>
    <t>18.1.4</t>
  </si>
  <si>
    <t>Date of last activity</t>
  </si>
  <si>
    <t>18.1.5</t>
  </si>
  <si>
    <t>Frequency of posts</t>
  </si>
  <si>
    <t>18.1.6</t>
  </si>
  <si>
    <t>Montly referral traffic</t>
  </si>
  <si>
    <t>18.1.7</t>
  </si>
  <si>
    <t>% of change (last year)</t>
  </si>
  <si>
    <t>18.1.8</t>
  </si>
  <si>
    <t>% of change (last month)</t>
  </si>
  <si>
    <t>18.1.9</t>
  </si>
  <si>
    <t>Clicks per post</t>
  </si>
  <si>
    <t>18.1.10</t>
  </si>
  <si>
    <t>Clicks per post (last month)</t>
  </si>
  <si>
    <t>18.1.11</t>
  </si>
  <si>
    <t>Clicks per post change</t>
  </si>
  <si>
    <t>18.1.12</t>
  </si>
  <si>
    <t>Facebook reach</t>
  </si>
  <si>
    <t>18.1.13</t>
  </si>
  <si>
    <t>Followers (today)</t>
  </si>
  <si>
    <t>18.1.14</t>
  </si>
  <si>
    <t>Followers (last month)</t>
  </si>
  <si>
    <t>18.1.15</t>
  </si>
  <si>
    <t>Followers change</t>
  </si>
  <si>
    <t>18.2</t>
  </si>
  <si>
    <t>INSTAGRAM</t>
  </si>
  <si>
    <t>18.2.1</t>
  </si>
  <si>
    <t>LINK</t>
  </si>
  <si>
    <t>18.2.2</t>
  </si>
  <si>
    <t>PROFILE NAME</t>
  </si>
  <si>
    <t>18.2.3</t>
  </si>
  <si>
    <t>FOLLOWERS</t>
  </si>
  <si>
    <t>18.2.4</t>
  </si>
  <si>
    <t>DATE OF LAST ACTIVITY</t>
  </si>
  <si>
    <t>18.2.5</t>
  </si>
  <si>
    <t>FREQUENCY OF POSTS</t>
  </si>
  <si>
    <t>18.2.6</t>
  </si>
  <si>
    <t>MONTLY REFERRAL TRAFFIC</t>
  </si>
  <si>
    <t>18.2.7</t>
  </si>
  <si>
    <t>% OF CHANGE (LAST YEAR)</t>
  </si>
  <si>
    <t>18.2.8</t>
  </si>
  <si>
    <t>% OF CHANGE (LAST MONTH)</t>
  </si>
  <si>
    <t>18.2.9</t>
  </si>
  <si>
    <t>CLICKS PER POST</t>
  </si>
  <si>
    <t>18.2.10</t>
  </si>
  <si>
    <t>CLICKS PER POST (LAST MONTH)</t>
  </si>
  <si>
    <t>18.2.11</t>
  </si>
  <si>
    <t>CLICKS PER POST CHANGE</t>
  </si>
  <si>
    <t>18.2.12</t>
  </si>
  <si>
    <t>FOLLOWERS (TODAY)</t>
  </si>
  <si>
    <t>18.2.13</t>
  </si>
  <si>
    <t>FOLLOWERS (LAST MONTH)</t>
  </si>
  <si>
    <t>18.2.14</t>
  </si>
  <si>
    <t>FOLLOWERS CHANGE</t>
  </si>
  <si>
    <t>18.3</t>
  </si>
  <si>
    <t>TWITTER</t>
  </si>
  <si>
    <t>18.3.1</t>
  </si>
  <si>
    <t>18.3.2</t>
  </si>
  <si>
    <t>18.3.3</t>
  </si>
  <si>
    <t>18.3.4</t>
  </si>
  <si>
    <t>18.3.5</t>
  </si>
  <si>
    <t>18.3.6</t>
  </si>
  <si>
    <t>18.3.7</t>
  </si>
  <si>
    <t>18.3.8</t>
  </si>
  <si>
    <t>18.3.9</t>
  </si>
  <si>
    <t>18.3.10</t>
  </si>
  <si>
    <t>18.3.11</t>
  </si>
  <si>
    <t>18.3.12</t>
  </si>
  <si>
    <t>18.3.13</t>
  </si>
  <si>
    <t>18.3.14</t>
  </si>
  <si>
    <t>18.4</t>
  </si>
  <si>
    <t>LINKED-IN</t>
  </si>
  <si>
    <t>18.4.1</t>
  </si>
  <si>
    <t>18.4.2</t>
  </si>
  <si>
    <t>18.4.3</t>
  </si>
  <si>
    <t>18.4.4</t>
  </si>
  <si>
    <t>18.4.5</t>
  </si>
  <si>
    <t>18.4.6</t>
  </si>
  <si>
    <t>18.4.7</t>
  </si>
  <si>
    <t>18.4.8</t>
  </si>
  <si>
    <t>18.4.9</t>
  </si>
  <si>
    <t>18.4.10</t>
  </si>
  <si>
    <t>18.4.11</t>
  </si>
  <si>
    <t>18.4.12</t>
  </si>
  <si>
    <t>18.4.13</t>
  </si>
  <si>
    <t>18.4.14</t>
  </si>
  <si>
    <t>18.5</t>
  </si>
  <si>
    <t>SNAPCHAT</t>
  </si>
  <si>
    <t>18.5.1</t>
  </si>
  <si>
    <t>18.5.2</t>
  </si>
  <si>
    <t>18.5.3</t>
  </si>
  <si>
    <t>18.5.4</t>
  </si>
  <si>
    <t>18.5.5</t>
  </si>
  <si>
    <t>18.5.6</t>
  </si>
  <si>
    <t>18.5.7</t>
  </si>
  <si>
    <t>18.5.8</t>
  </si>
  <si>
    <t>18.5.9</t>
  </si>
  <si>
    <t>18.5.10</t>
  </si>
  <si>
    <t>18.5.11</t>
  </si>
  <si>
    <t>18.5.12</t>
  </si>
  <si>
    <t>18.5.13</t>
  </si>
  <si>
    <t>18.5.14</t>
  </si>
  <si>
    <t>18.6</t>
  </si>
  <si>
    <t>PINTEREST</t>
  </si>
  <si>
    <t>18.6.1</t>
  </si>
  <si>
    <t>18.6.2</t>
  </si>
  <si>
    <t>18.6.3</t>
  </si>
  <si>
    <t>18.6.4</t>
  </si>
  <si>
    <t>18.6.5</t>
  </si>
  <si>
    <t>18.6.6</t>
  </si>
  <si>
    <t>18.6.7</t>
  </si>
  <si>
    <t>18.6.8</t>
  </si>
  <si>
    <t>18.6.9</t>
  </si>
  <si>
    <t>18.6.10</t>
  </si>
  <si>
    <t>18.6.11</t>
  </si>
  <si>
    <t>18.6.12</t>
  </si>
  <si>
    <t>18.6.13</t>
  </si>
  <si>
    <t>18.6.14</t>
  </si>
  <si>
    <t>18.7</t>
  </si>
  <si>
    <t>TUMBLR</t>
  </si>
  <si>
    <t>18.7.1</t>
  </si>
  <si>
    <t>18.7.2</t>
  </si>
  <si>
    <t>18.7.3</t>
  </si>
  <si>
    <t>18.7.4</t>
  </si>
  <si>
    <t>18.7.5</t>
  </si>
  <si>
    <t>18.7.6</t>
  </si>
  <si>
    <t>18.7.7</t>
  </si>
  <si>
    <t>18.7.8</t>
  </si>
  <si>
    <t>18.7.9</t>
  </si>
  <si>
    <t>18.7.10</t>
  </si>
  <si>
    <t>18.7.11</t>
  </si>
  <si>
    <t>18.7.12</t>
  </si>
  <si>
    <t>18.7.13</t>
  </si>
  <si>
    <t>18.7.14</t>
  </si>
  <si>
    <t>18.8</t>
  </si>
  <si>
    <t>YOUTUBE</t>
  </si>
  <si>
    <t>18.8.1</t>
  </si>
  <si>
    <t>18.8.2</t>
  </si>
  <si>
    <t>18.8.3</t>
  </si>
  <si>
    <t>18.8.4</t>
  </si>
  <si>
    <t>18.8.5</t>
  </si>
  <si>
    <t>18.8.6</t>
  </si>
  <si>
    <t>18.8.7</t>
  </si>
  <si>
    <t>18.8.8</t>
  </si>
  <si>
    <t>18.8.9</t>
  </si>
  <si>
    <t>18.8.10</t>
  </si>
  <si>
    <t>18.8.11</t>
  </si>
  <si>
    <t>18.8.12</t>
  </si>
  <si>
    <t>18.8.13</t>
  </si>
  <si>
    <t>18.8.14</t>
  </si>
  <si>
    <t xml:space="preserve">  This document has been created with the help of https://ganttpro.com online service</t>
  </si>
  <si>
    <t xml:space="preserve">  You are free to use the document for your purposes with no limitations. To edit it, please, create a copy or use https://ganttpro.com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</si>
</sst>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color theme="1"/>
      <family val="2"/>
      <scheme val="minor"/>
      <sz val="11"/>
      <name val="Calibri"/>
    </font>
    <font>
      <color rgb="FFFFFFFF"/>
    </font>
    <font>
      <b/>
      <color rgb="FFFFFFFF"/>
      <sz val="9"/>
    </font>
    <font>
      <b/>
      <color rgb="FF222222"/>
      <sz val="9"/>
    </font>
    <font>
      <b/>
    </font>
    <font>
      <color rgb="FF888888"/>
    </font>
  </fonts>
  <fills count="8">
    <fill>
      <patternFill patternType="none"/>
    </fill>
    <fill>
      <patternFill patternType="gray125"/>
    </fill>
    <fill>
      <patternFill patternType="solid">
        <fgColor rgb="FF00564c"/>
      </patternFill>
    </fill>
    <fill>
      <patternFill patternType="solid">
        <fgColor rgb="FF1a7367"/>
      </patternFill>
    </fill>
    <fill>
      <patternFill patternType="solid">
        <fgColor rgb="FFdafff0"/>
      </patternFill>
    </fill>
    <fill>
      <patternFill patternType="solid">
        <fgColor rgb="FFFFCC80"/>
      </patternFill>
    </fill>
    <fill>
      <patternFill patternType="solid">
        <fgColor rgb="FF50C7D6"/>
      </patternFill>
    </fill>
    <fill>
      <patternFill patternType="solid">
        <fgColor rgb="FF81C784"/>
      </patternFill>
    </fill>
  </fills>
  <borders count="2">
    <border>
      <left/>
      <right/>
      <top/>
      <bottom/>
      <diagonal/>
    </border>
    <border>
      <left/>
      <right style="thin">
        <color rgb="FFC1E3D5"/>
      </right>
      <top/>
      <bottom style="thin">
        <color rgb="FFC1E3D5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 applyAlignment="1"/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 indent="1"/>
    </xf>
    <xf numFmtId="14" fontId="2" fillId="3" borderId="0" xfId="0" applyNumberFormat="1" applyFont="1" applyFill="1" applyAlignment="1">
      <alignment vertical="center" indent="1"/>
    </xf>
    <xf numFmtId="0" fontId="3" fillId="4" borderId="1" xfId="0" applyFont="1" applyFill="1" applyBorder="1" applyAlignment="1">
      <alignment horizontal="left" vertical="center" indent="1"/>
    </xf>
    <xf numFmtId="0" fontId="4" fillId="5" borderId="0" xfId="0" applyFont="1" applyFill="1" applyAlignment="1">
      <alignment indent="3"/>
    </xf>
    <xf numFmtId="0" fontId="4" fillId="0" borderId="0" xfId="0" applyFont="1"/>
    <xf numFmtId="14" fontId="4" fillId="0" borderId="0" xfId="0" applyNumberFormat="1" applyFont="1"/>
    <xf numFmtId="0" fontId="0" fillId="6" borderId="0" xfId="0" applyFill="1" applyAlignment="1">
      <alignment indent="3"/>
    </xf>
    <xf numFmtId="14" fontId="0" fillId="0" borderId="0" xfId="0" applyNumberFormat="1"/>
    <xf numFmtId="0" fontId="4" fillId="7" borderId="0" xfId="0" applyFont="1" applyFill="1" applyAlignment="1">
      <alignment indent="3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ganttpro.com?utm_source=excel_generated_header_logo&amp;title=Digital Marketing Strategy_(GanttPRO.com)_17 06 2020 17 43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 editAs="oneCell">
    <xdr:from>
      <xdr:col>0</xdr:col>
      <xdr:colOff>0</xdr:colOff>
      <xdr:row>0</xdr:row>
      <xdr:rowOff>0</xdr:rowOff>
    </xdr:from>
    <xdr:ext cx="2286000" cy="571500"/>
    <xdr:pic>
      <xdr:nvPicPr>
        <xdr:cNvPr id="1" name="Picture 1">
          <a:hlinkClick xmlns:r="http://schemas.openxmlformats.org/officeDocument/2006/relationships" r:id="rId2" tooltip="GanttPRO.com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hyperlink" Target="https://ganttpro.com?utm_source=excel_generated_header_text&amp;title=Digital Marketing Strategy_(GanttPRO.com)_17 06 2020 17 43" TargetMode="External"/><Relationship Id="rId2" Type="http://schemas.openxmlformats.org/officeDocument/2006/relationships/hyperlink" Target="https://ganttpro.com?utm_source=excel_generated_footer_text_1&amp;title=Digital Marketing Strategy_(GanttPRO.com)_17 06 2020 17 43" TargetMode="External"/><Relationship Id="rId3" Type="http://schemas.openxmlformats.org/officeDocument/2006/relationships/hyperlink" Target="https://ganttpro.com?utm_source=excel_generated_footer_text_2&amp;title=Digital Marketing Strategy_(GanttPRO.com)_17 06 2020 17 43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1"/>
  <sheetFormatPr defaultRowHeight="15" outlineLevelRow="0" outlineLevelCol="0" x14ac:dyDescent="55"/>
  <cols>
    <col min="1" max="1" width="3" customWidth="1"/>
    <col min="2" max="2" width="11" customWidth="1"/>
    <col min="3" max="4" width="3" customWidth="1"/>
    <col min="5" max="5" width="30" customWidth="1"/>
    <col min="6" max="8" width="11" customWidth="1"/>
    <col min="14" max="16" width="11" customWidth="1"/>
  </cols>
  <sheetData>
    <row r="1" spans="1:18" x14ac:dyDescent="0.25">
      <c r="A1" s="1" t="s">
        <v>0</v>
      </c>
      <c r="B1" s="1"/>
      <c r="C1" s="1"/>
      <c r="D1" s="1"/>
      <c r="E1" s="1"/>
      <c r="F1" s="1"/>
      <c r="G1" s="1"/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</row>
    <row r="2" spans="1:18" x14ac:dyDescent="0.25">
      <c r="A2" s="1"/>
      <c r="B2" s="1"/>
      <c r="C2" s="1"/>
      <c r="D2" s="1"/>
      <c r="E2" s="1"/>
      <c r="F2" s="1"/>
      <c r="G2" s="1"/>
      <c r="H2" s="2" t="s">
        <v>1</v>
      </c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1"/>
      <c r="B3" s="1"/>
      <c r="C3" s="1"/>
      <c r="D3" s="1"/>
      <c r="E3" s="1"/>
      <c r="F3" s="1"/>
      <c r="G3" s="1"/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</row>
    <row r="4" spans="1:18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4">
        <f>TODAY()</f>
        <v>43999.61320733796</v>
      </c>
      <c r="K4" s="4"/>
      <c r="L4" s="4"/>
      <c r="M4" s="4"/>
      <c r="N4" s="4"/>
      <c r="O4" s="4"/>
      <c r="P4" s="4"/>
      <c r="Q4" s="4"/>
      <c r="R4" s="4"/>
    </row>
    <row r="5" spans="1:18" x14ac:dyDescent="0.25">
      <c r="A5" s="5" t="s">
        <v>3</v>
      </c>
      <c r="B5" s="5" t="s">
        <v>4</v>
      </c>
      <c r="C5" s="5" t="s">
        <v>0</v>
      </c>
      <c r="D5" s="5" t="s">
        <v>0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5" t="s">
        <v>16</v>
      </c>
      <c r="Q5" s="5" t="s">
        <v>17</v>
      </c>
      <c r="R5" s="5" t="s">
        <v>18</v>
      </c>
    </row>
    <row r="6" spans="1:18" x14ac:dyDescent="0.25">
      <c r="A6" s="6" t="s">
        <v>0</v>
      </c>
      <c r="B6" s="7" t="s">
        <v>19</v>
      </c>
      <c r="C6" s="7" t="s">
        <v>20</v>
      </c>
      <c r="D6" s="7"/>
      <c r="E6" s="7"/>
      <c r="F6" s="7" t="s">
        <v>0</v>
      </c>
      <c r="G6" s="8">
        <f>TODAY()+1</f>
        <v>44000.61320622685</v>
      </c>
      <c r="H6" s="8">
        <f>TODAY()+7</f>
        <v>44006.61320622685</v>
      </c>
      <c r="I6" s="7" t="s">
        <v>0</v>
      </c>
      <c r="J6" s="7">
        <v>0</v>
      </c>
      <c r="K6" s="7">
        <v>40</v>
      </c>
      <c r="L6" s="7">
        <v>0</v>
      </c>
      <c r="M6" s="7">
        <v>0</v>
      </c>
      <c r="N6" s="7" t="s">
        <v>0</v>
      </c>
      <c r="O6" s="7" t="s">
        <v>0</v>
      </c>
      <c r="P6" s="7" t="s">
        <v>0</v>
      </c>
      <c r="Q6" s="7">
        <v>0</v>
      </c>
      <c r="R6" s="7">
        <v>0</v>
      </c>
    </row>
    <row r="7" spans="1:18" x14ac:dyDescent="0.25">
      <c r="A7" s="9" t="s">
        <v>0</v>
      </c>
      <c r="B7" t="s">
        <v>21</v>
      </c>
      <c r="C7" t="s">
        <v>0</v>
      </c>
      <c r="D7" t="s">
        <v>22</v>
      </c>
      <c r="E7"/>
      <c r="F7" t="s">
        <v>0</v>
      </c>
      <c r="G7" s="10">
        <f>TODAY()+1</f>
        <v>44000.61320622685</v>
      </c>
      <c r="H7" s="10">
        <f>TODAY()+2</f>
        <v>44001.61320622685</v>
      </c>
      <c r="I7" t="s">
        <v>0</v>
      </c>
      <c r="J7">
        <v>0</v>
      </c>
      <c r="K7">
        <v>8</v>
      </c>
      <c r="L7">
        <v>0</v>
      </c>
      <c r="M7">
        <v>0</v>
      </c>
      <c r="N7" t="s">
        <v>23</v>
      </c>
      <c r="O7" t="s">
        <v>24</v>
      </c>
      <c r="P7" t="s">
        <v>0</v>
      </c>
      <c r="Q7">
        <v>0</v>
      </c>
      <c r="R7">
        <v>0</v>
      </c>
    </row>
    <row r="8" spans="1:18" x14ac:dyDescent="0.25">
      <c r="A8" s="9" t="s">
        <v>0</v>
      </c>
      <c r="B8" t="s">
        <v>25</v>
      </c>
      <c r="C8" t="s">
        <v>0</v>
      </c>
      <c r="D8" t="s">
        <v>26</v>
      </c>
      <c r="E8"/>
      <c r="F8" t="s">
        <v>0</v>
      </c>
      <c r="G8" s="10">
        <f>TODAY()+2</f>
        <v>44001.61320622685</v>
      </c>
      <c r="H8" s="10">
        <f>TODAY()+3</f>
        <v>44002.61320622685</v>
      </c>
      <c r="I8" t="s">
        <v>0</v>
      </c>
      <c r="J8">
        <v>0</v>
      </c>
      <c r="K8">
        <v>8</v>
      </c>
      <c r="L8">
        <v>0</v>
      </c>
      <c r="M8">
        <v>0</v>
      </c>
      <c r="N8" t="s">
        <v>23</v>
      </c>
      <c r="O8" t="s">
        <v>24</v>
      </c>
      <c r="P8" t="s">
        <v>0</v>
      </c>
      <c r="Q8">
        <v>0</v>
      </c>
      <c r="R8">
        <v>0</v>
      </c>
    </row>
    <row r="9" spans="1:18" x14ac:dyDescent="0.25">
      <c r="A9" s="9" t="s">
        <v>0</v>
      </c>
      <c r="B9" t="s">
        <v>27</v>
      </c>
      <c r="C9" t="s">
        <v>0</v>
      </c>
      <c r="D9" t="s">
        <v>28</v>
      </c>
      <c r="E9"/>
      <c r="F9" t="s">
        <v>0</v>
      </c>
      <c r="G9" s="10">
        <f>TODAY()+3</f>
        <v>44002.61320622685</v>
      </c>
      <c r="H9" s="10">
        <f>TODAY()+4</f>
        <v>44003.61320622685</v>
      </c>
      <c r="I9" t="s">
        <v>0</v>
      </c>
      <c r="J9">
        <v>0</v>
      </c>
      <c r="K9">
        <v>8</v>
      </c>
      <c r="L9">
        <v>0</v>
      </c>
      <c r="M9">
        <v>0</v>
      </c>
      <c r="N9" t="s">
        <v>23</v>
      </c>
      <c r="O9" t="s">
        <v>24</v>
      </c>
      <c r="P9" t="s">
        <v>0</v>
      </c>
      <c r="Q9">
        <v>0</v>
      </c>
      <c r="R9">
        <v>0</v>
      </c>
    </row>
    <row r="10" spans="1:18" x14ac:dyDescent="0.25">
      <c r="A10" s="9" t="s">
        <v>0</v>
      </c>
      <c r="B10" t="s">
        <v>29</v>
      </c>
      <c r="C10" t="s">
        <v>0</v>
      </c>
      <c r="D10" t="s">
        <v>30</v>
      </c>
      <c r="E10"/>
      <c r="F10" t="s">
        <v>0</v>
      </c>
      <c r="G10" s="10">
        <f>TODAY()+4</f>
        <v>44003.61320623843</v>
      </c>
      <c r="H10" s="10">
        <f>TODAY()+6</f>
        <v>44005.61320623843</v>
      </c>
      <c r="I10" t="s">
        <v>0</v>
      </c>
      <c r="J10">
        <v>0</v>
      </c>
      <c r="K10">
        <v>8</v>
      </c>
      <c r="L10">
        <v>0</v>
      </c>
      <c r="M10">
        <v>0</v>
      </c>
      <c r="N10" t="s">
        <v>23</v>
      </c>
      <c r="O10" t="s">
        <v>24</v>
      </c>
      <c r="P10" t="s">
        <v>0</v>
      </c>
      <c r="Q10">
        <v>0</v>
      </c>
      <c r="R10">
        <v>0</v>
      </c>
    </row>
    <row r="11" spans="1:18" x14ac:dyDescent="0.25">
      <c r="A11" s="9" t="s">
        <v>0</v>
      </c>
      <c r="B11" t="s">
        <v>31</v>
      </c>
      <c r="C11" t="s">
        <v>0</v>
      </c>
      <c r="D11" t="s">
        <v>32</v>
      </c>
      <c r="E11"/>
      <c r="F11" t="s">
        <v>0</v>
      </c>
      <c r="G11" s="10">
        <f>TODAY()+7</f>
        <v>44006.61320623843</v>
      </c>
      <c r="H11" s="10">
        <f>TODAY()+7</f>
        <v>44006.61320623843</v>
      </c>
      <c r="I11" t="s">
        <v>0</v>
      </c>
      <c r="J11">
        <v>0</v>
      </c>
      <c r="K11">
        <v>8</v>
      </c>
      <c r="L11">
        <v>0</v>
      </c>
      <c r="M11">
        <v>0</v>
      </c>
      <c r="N11" t="s">
        <v>23</v>
      </c>
      <c r="O11" t="s">
        <v>24</v>
      </c>
      <c r="P11" t="s">
        <v>0</v>
      </c>
      <c r="Q11">
        <v>0</v>
      </c>
      <c r="R11">
        <v>0</v>
      </c>
    </row>
    <row r="12" spans="1:18" x14ac:dyDescent="0.25">
      <c r="A12" s="6" t="s">
        <v>0</v>
      </c>
      <c r="B12" s="7" t="s">
        <v>33</v>
      </c>
      <c r="C12" s="7" t="s">
        <v>34</v>
      </c>
      <c r="D12" s="7"/>
      <c r="E12" s="7"/>
      <c r="F12" s="7" t="s">
        <v>0</v>
      </c>
      <c r="G12" s="8">
        <f>TODAY()+7</f>
        <v>44006.61320623843</v>
      </c>
      <c r="H12" s="8">
        <f>TODAY()+10</f>
        <v>44009.61320623843</v>
      </c>
      <c r="I12" s="7" t="s">
        <v>0</v>
      </c>
      <c r="J12" s="7">
        <v>0</v>
      </c>
      <c r="K12" s="7">
        <v>24</v>
      </c>
      <c r="L12" s="7">
        <v>0</v>
      </c>
      <c r="M12" s="7">
        <v>0</v>
      </c>
      <c r="N12" s="7" t="s">
        <v>0</v>
      </c>
      <c r="O12" s="7" t="s">
        <v>0</v>
      </c>
      <c r="P12" s="7" t="s">
        <v>0</v>
      </c>
      <c r="Q12" s="7">
        <v>0</v>
      </c>
      <c r="R12" s="7">
        <v>0</v>
      </c>
    </row>
    <row r="13" spans="1:18" x14ac:dyDescent="0.25">
      <c r="A13" s="9" t="s">
        <v>0</v>
      </c>
      <c r="B13" t="s">
        <v>35</v>
      </c>
      <c r="C13" t="s">
        <v>0</v>
      </c>
      <c r="D13" t="s">
        <v>36</v>
      </c>
      <c r="E13"/>
      <c r="F13" t="s">
        <v>0</v>
      </c>
      <c r="G13" s="10">
        <f>TODAY()+7</f>
        <v>44006.61320623843</v>
      </c>
      <c r="H13" s="10">
        <f>TODAY()+8</f>
        <v>44007.61320623843</v>
      </c>
      <c r="I13" t="s">
        <v>0</v>
      </c>
      <c r="J13">
        <v>0</v>
      </c>
      <c r="K13">
        <v>8</v>
      </c>
      <c r="L13">
        <v>0</v>
      </c>
      <c r="M13">
        <v>0</v>
      </c>
      <c r="N13" t="s">
        <v>23</v>
      </c>
      <c r="O13" t="s">
        <v>24</v>
      </c>
      <c r="P13" t="s">
        <v>0</v>
      </c>
      <c r="Q13">
        <v>0</v>
      </c>
      <c r="R13">
        <v>0</v>
      </c>
    </row>
    <row r="14" spans="1:18" x14ac:dyDescent="0.25">
      <c r="A14" s="9" t="s">
        <v>0</v>
      </c>
      <c r="B14" t="s">
        <v>37</v>
      </c>
      <c r="C14" t="s">
        <v>0</v>
      </c>
      <c r="D14" t="s">
        <v>38</v>
      </c>
      <c r="E14"/>
      <c r="F14" t="s">
        <v>0</v>
      </c>
      <c r="G14" s="10">
        <f>TODAY()+8</f>
        <v>44007.61320623843</v>
      </c>
      <c r="H14" s="10">
        <f>TODAY()+9</f>
        <v>44008.61320623843</v>
      </c>
      <c r="I14" t="s">
        <v>0</v>
      </c>
      <c r="J14">
        <v>0</v>
      </c>
      <c r="K14">
        <v>8</v>
      </c>
      <c r="L14">
        <v>0</v>
      </c>
      <c r="M14">
        <v>0</v>
      </c>
      <c r="N14" t="s">
        <v>23</v>
      </c>
      <c r="O14" t="s">
        <v>24</v>
      </c>
      <c r="P14" t="s">
        <v>0</v>
      </c>
      <c r="Q14">
        <v>0</v>
      </c>
      <c r="R14">
        <v>0</v>
      </c>
    </row>
    <row r="15" spans="1:18" x14ac:dyDescent="0.25">
      <c r="A15" s="9" t="s">
        <v>0</v>
      </c>
      <c r="B15" t="s">
        <v>39</v>
      </c>
      <c r="C15" t="s">
        <v>0</v>
      </c>
      <c r="D15" t="s">
        <v>40</v>
      </c>
      <c r="E15"/>
      <c r="F15" t="s">
        <v>0</v>
      </c>
      <c r="G15" s="10">
        <f>TODAY()+9</f>
        <v>44008.61320623843</v>
      </c>
      <c r="H15" s="10">
        <f>TODAY()+10</f>
        <v>44009.61320623843</v>
      </c>
      <c r="I15" t="s">
        <v>0</v>
      </c>
      <c r="J15">
        <v>0</v>
      </c>
      <c r="K15">
        <v>8</v>
      </c>
      <c r="L15">
        <v>0</v>
      </c>
      <c r="M15">
        <v>0</v>
      </c>
      <c r="N15" t="s">
        <v>23</v>
      </c>
      <c r="O15" t="s">
        <v>24</v>
      </c>
      <c r="P15" t="s">
        <v>0</v>
      </c>
      <c r="Q15">
        <v>0</v>
      </c>
      <c r="R15">
        <v>0</v>
      </c>
    </row>
    <row r="16" spans="1:18" x14ac:dyDescent="0.25">
      <c r="A16" s="6" t="s">
        <v>0</v>
      </c>
      <c r="B16" s="7" t="s">
        <v>41</v>
      </c>
      <c r="C16" s="7" t="s">
        <v>42</v>
      </c>
      <c r="D16" s="7"/>
      <c r="E16" s="7"/>
      <c r="F16" s="7" t="s">
        <v>0</v>
      </c>
      <c r="G16" s="8">
        <f>TODAY()+11</f>
        <v>44010.61320625</v>
      </c>
      <c r="H16" s="8">
        <f>TODAY()+16</f>
        <v>44015.61320625</v>
      </c>
      <c r="I16" s="7" t="s">
        <v>0</v>
      </c>
      <c r="J16" s="7">
        <v>0</v>
      </c>
      <c r="K16" s="7">
        <v>24</v>
      </c>
      <c r="L16" s="7">
        <v>0</v>
      </c>
      <c r="M16" s="7">
        <v>0</v>
      </c>
      <c r="N16" s="7" t="s">
        <v>0</v>
      </c>
      <c r="O16" s="7" t="s">
        <v>0</v>
      </c>
      <c r="P16" s="7" t="s">
        <v>0</v>
      </c>
      <c r="Q16" s="7">
        <v>0</v>
      </c>
      <c r="R16" s="7">
        <v>0</v>
      </c>
    </row>
    <row r="17" spans="1:18" x14ac:dyDescent="0.25">
      <c r="A17" s="9" t="s">
        <v>0</v>
      </c>
      <c r="B17" t="s">
        <v>43</v>
      </c>
      <c r="C17" t="s">
        <v>0</v>
      </c>
      <c r="D17" t="s">
        <v>44</v>
      </c>
      <c r="E17"/>
      <c r="F17" t="s">
        <v>0</v>
      </c>
      <c r="G17" s="10">
        <f>TODAY()+11</f>
        <v>44010.61320625</v>
      </c>
      <c r="H17" s="10">
        <f>TODAY()+13</f>
        <v>44012.61320625</v>
      </c>
      <c r="I17" t="s">
        <v>0</v>
      </c>
      <c r="J17">
        <v>0</v>
      </c>
      <c r="K17">
        <v>8</v>
      </c>
      <c r="L17">
        <v>0</v>
      </c>
      <c r="M17">
        <v>0</v>
      </c>
      <c r="N17" t="s">
        <v>23</v>
      </c>
      <c r="O17" t="s">
        <v>24</v>
      </c>
      <c r="P17" t="s">
        <v>0</v>
      </c>
      <c r="Q17">
        <v>0</v>
      </c>
      <c r="R17">
        <v>0</v>
      </c>
    </row>
    <row r="18" spans="1:18" x14ac:dyDescent="0.25">
      <c r="A18" s="9" t="s">
        <v>0</v>
      </c>
      <c r="B18" t="s">
        <v>45</v>
      </c>
      <c r="C18" t="s">
        <v>0</v>
      </c>
      <c r="D18" t="s">
        <v>46</v>
      </c>
      <c r="E18"/>
      <c r="F18" t="s">
        <v>0</v>
      </c>
      <c r="G18" s="10">
        <f>TODAY()+12</f>
        <v>44011.61320625</v>
      </c>
      <c r="H18" s="10">
        <f>TODAY()+13</f>
        <v>44012.61320625</v>
      </c>
      <c r="I18" t="s">
        <v>0</v>
      </c>
      <c r="J18">
        <v>0</v>
      </c>
      <c r="K18">
        <v>8</v>
      </c>
      <c r="L18">
        <v>0</v>
      </c>
      <c r="M18">
        <v>0</v>
      </c>
      <c r="N18" t="s">
        <v>23</v>
      </c>
      <c r="O18" t="s">
        <v>24</v>
      </c>
      <c r="P18" t="s">
        <v>0</v>
      </c>
      <c r="Q18">
        <v>0</v>
      </c>
      <c r="R18">
        <v>0</v>
      </c>
    </row>
    <row r="19" spans="1:18" x14ac:dyDescent="0.25">
      <c r="A19" s="9" t="s">
        <v>0</v>
      </c>
      <c r="B19" t="s">
        <v>47</v>
      </c>
      <c r="C19" t="s">
        <v>0</v>
      </c>
      <c r="D19" t="s">
        <v>48</v>
      </c>
      <c r="E19"/>
      <c r="F19" t="s">
        <v>0</v>
      </c>
      <c r="G19" s="10">
        <f>TODAY()+13</f>
        <v>44012.61320625</v>
      </c>
      <c r="H19" s="10">
        <f>TODAY()+14</f>
        <v>44013.61320625</v>
      </c>
      <c r="I19" t="s">
        <v>0</v>
      </c>
      <c r="J19">
        <v>0</v>
      </c>
      <c r="K19">
        <v>8</v>
      </c>
      <c r="L19">
        <v>0</v>
      </c>
      <c r="M19">
        <v>0</v>
      </c>
      <c r="N19" t="s">
        <v>23</v>
      </c>
      <c r="O19" t="s">
        <v>24</v>
      </c>
      <c r="P19" t="s">
        <v>0</v>
      </c>
      <c r="Q19">
        <v>0</v>
      </c>
      <c r="R19">
        <v>0</v>
      </c>
    </row>
    <row r="20" spans="1:18" x14ac:dyDescent="0.25">
      <c r="A20" s="9" t="s">
        <v>0</v>
      </c>
      <c r="B20" t="s">
        <v>49</v>
      </c>
      <c r="C20" t="s">
        <v>0</v>
      </c>
      <c r="D20" t="s">
        <v>50</v>
      </c>
      <c r="E20"/>
      <c r="F20" t="s">
        <v>0</v>
      </c>
      <c r="G20" s="10">
        <f>TODAY()+14</f>
        <v>44013.61320625</v>
      </c>
      <c r="H20" s="10">
        <f>TODAY()+15</f>
        <v>44014.61320625</v>
      </c>
      <c r="I20" t="s">
        <v>0</v>
      </c>
      <c r="J20">
        <v>0</v>
      </c>
      <c r="K20">
        <v>8</v>
      </c>
      <c r="L20">
        <v>0</v>
      </c>
      <c r="M20">
        <v>0</v>
      </c>
      <c r="N20" t="s">
        <v>23</v>
      </c>
      <c r="O20" t="s">
        <v>24</v>
      </c>
      <c r="P20" t="s">
        <v>0</v>
      </c>
      <c r="Q20">
        <v>0</v>
      </c>
      <c r="R20">
        <v>0</v>
      </c>
    </row>
    <row r="21" spans="1:18" x14ac:dyDescent="0.25">
      <c r="A21" s="9" t="s">
        <v>0</v>
      </c>
      <c r="B21" t="s">
        <v>51</v>
      </c>
      <c r="C21" t="s">
        <v>0</v>
      </c>
      <c r="D21" t="s">
        <v>52</v>
      </c>
      <c r="E21"/>
      <c r="F21" t="s">
        <v>0</v>
      </c>
      <c r="G21" s="10">
        <f>TODAY()+15</f>
        <v>44014.61320625</v>
      </c>
      <c r="H21" s="10">
        <f>TODAY()+16</f>
        <v>44015.61320625</v>
      </c>
      <c r="I21" t="s">
        <v>0</v>
      </c>
      <c r="J21">
        <v>0</v>
      </c>
      <c r="K21">
        <v>8</v>
      </c>
      <c r="L21">
        <v>0</v>
      </c>
      <c r="M21">
        <v>0</v>
      </c>
      <c r="N21" t="s">
        <v>23</v>
      </c>
      <c r="O21" t="s">
        <v>24</v>
      </c>
      <c r="P21" t="s">
        <v>0</v>
      </c>
      <c r="Q21">
        <v>0</v>
      </c>
      <c r="R21">
        <v>0</v>
      </c>
    </row>
    <row r="22" spans="1:18" x14ac:dyDescent="0.25">
      <c r="A22" s="6" t="s">
        <v>0</v>
      </c>
      <c r="B22" s="7" t="s">
        <v>53</v>
      </c>
      <c r="C22" s="7" t="s">
        <v>54</v>
      </c>
      <c r="D22" s="7"/>
      <c r="E22" s="7"/>
      <c r="F22" s="7" t="s">
        <v>0</v>
      </c>
      <c r="G22" s="8">
        <f>TODAY()+17</f>
        <v>44016.61320626157</v>
      </c>
      <c r="H22" s="8">
        <f>TODAY()+21</f>
        <v>44020.61320626157</v>
      </c>
      <c r="I22" s="7" t="s">
        <v>0</v>
      </c>
      <c r="J22" s="7">
        <v>0</v>
      </c>
      <c r="K22" s="7">
        <v>16</v>
      </c>
      <c r="L22" s="7">
        <v>0</v>
      </c>
      <c r="M22" s="7">
        <v>0</v>
      </c>
      <c r="N22" s="7" t="s">
        <v>0</v>
      </c>
      <c r="O22" s="7" t="s">
        <v>0</v>
      </c>
      <c r="P22" s="7" t="s">
        <v>0</v>
      </c>
      <c r="Q22" s="7">
        <v>0</v>
      </c>
      <c r="R22" s="7">
        <v>0</v>
      </c>
    </row>
    <row r="23" spans="1:18" x14ac:dyDescent="0.25">
      <c r="A23" s="9" t="s">
        <v>0</v>
      </c>
      <c r="B23" t="s">
        <v>55</v>
      </c>
      <c r="C23" t="s">
        <v>0</v>
      </c>
      <c r="D23" t="s">
        <v>56</v>
      </c>
      <c r="E23"/>
      <c r="F23" t="s">
        <v>0</v>
      </c>
      <c r="G23" s="10">
        <f>TODAY()+17</f>
        <v>44016.61320626157</v>
      </c>
      <c r="H23" s="10">
        <f>TODAY()+18</f>
        <v>44017.61320626157</v>
      </c>
      <c r="I23" t="s">
        <v>0</v>
      </c>
      <c r="J23">
        <v>0</v>
      </c>
      <c r="K23">
        <v>8</v>
      </c>
      <c r="L23">
        <v>0</v>
      </c>
      <c r="M23">
        <v>0</v>
      </c>
      <c r="N23" t="s">
        <v>23</v>
      </c>
      <c r="O23" t="s">
        <v>24</v>
      </c>
      <c r="P23" t="s">
        <v>0</v>
      </c>
      <c r="Q23">
        <v>0</v>
      </c>
      <c r="R23">
        <v>0</v>
      </c>
    </row>
    <row r="24" spans="1:18" x14ac:dyDescent="0.25">
      <c r="A24" s="9" t="s">
        <v>0</v>
      </c>
      <c r="B24" t="s">
        <v>57</v>
      </c>
      <c r="C24" t="s">
        <v>0</v>
      </c>
      <c r="D24" t="s">
        <v>58</v>
      </c>
      <c r="E24"/>
      <c r="F24" t="s">
        <v>0</v>
      </c>
      <c r="G24" s="10">
        <f>TODAY()+18</f>
        <v>44017.61320626157</v>
      </c>
      <c r="H24" s="10">
        <f>TODAY()+20</f>
        <v>44019.61320626157</v>
      </c>
      <c r="I24" t="s">
        <v>0</v>
      </c>
      <c r="J24">
        <v>0</v>
      </c>
      <c r="K24">
        <v>8</v>
      </c>
      <c r="L24">
        <v>0</v>
      </c>
      <c r="M24">
        <v>0</v>
      </c>
      <c r="N24" t="s">
        <v>23</v>
      </c>
      <c r="O24" t="s">
        <v>24</v>
      </c>
      <c r="P24" t="s">
        <v>0</v>
      </c>
      <c r="Q24">
        <v>0</v>
      </c>
      <c r="R24">
        <v>0</v>
      </c>
    </row>
    <row r="25" spans="1:18" x14ac:dyDescent="0.25">
      <c r="A25" s="9" t="s">
        <v>0</v>
      </c>
      <c r="B25" t="s">
        <v>59</v>
      </c>
      <c r="C25" t="s">
        <v>0</v>
      </c>
      <c r="D25" t="s">
        <v>60</v>
      </c>
      <c r="E25"/>
      <c r="F25" t="s">
        <v>0</v>
      </c>
      <c r="G25" s="10">
        <f>TODAY()+19</f>
        <v>44018.61320626157</v>
      </c>
      <c r="H25" s="10">
        <f>TODAY()+20</f>
        <v>44019.61320626157</v>
      </c>
      <c r="I25" t="s">
        <v>0</v>
      </c>
      <c r="J25">
        <v>0</v>
      </c>
      <c r="K25">
        <v>8</v>
      </c>
      <c r="L25">
        <v>0</v>
      </c>
      <c r="M25">
        <v>0</v>
      </c>
      <c r="N25" t="s">
        <v>23</v>
      </c>
      <c r="O25" t="s">
        <v>24</v>
      </c>
      <c r="P25" t="s">
        <v>0</v>
      </c>
      <c r="Q25">
        <v>0</v>
      </c>
      <c r="R25">
        <v>0</v>
      </c>
    </row>
    <row r="26" spans="1:18" x14ac:dyDescent="0.25">
      <c r="A26" s="9" t="s">
        <v>0</v>
      </c>
      <c r="B26" t="s">
        <v>61</v>
      </c>
      <c r="C26" t="s">
        <v>0</v>
      </c>
      <c r="D26" t="s">
        <v>62</v>
      </c>
      <c r="E26"/>
      <c r="F26" t="s">
        <v>0</v>
      </c>
      <c r="G26" s="10">
        <f>TODAY()+20</f>
        <v>44019.61320626157</v>
      </c>
      <c r="H26" s="10">
        <f>TODAY()+21</f>
        <v>44020.61320626157</v>
      </c>
      <c r="I26" t="s">
        <v>0</v>
      </c>
      <c r="J26">
        <v>0</v>
      </c>
      <c r="K26">
        <v>8</v>
      </c>
      <c r="L26">
        <v>0</v>
      </c>
      <c r="M26">
        <v>0</v>
      </c>
      <c r="N26" t="s">
        <v>23</v>
      </c>
      <c r="O26" t="s">
        <v>24</v>
      </c>
      <c r="P26" t="s">
        <v>0</v>
      </c>
      <c r="Q26">
        <v>0</v>
      </c>
      <c r="R26">
        <v>0</v>
      </c>
    </row>
    <row r="27" spans="1:18" x14ac:dyDescent="0.25">
      <c r="A27" s="6" t="s">
        <v>0</v>
      </c>
      <c r="B27" s="7" t="s">
        <v>63</v>
      </c>
      <c r="C27" s="7" t="s">
        <v>64</v>
      </c>
      <c r="D27" s="7"/>
      <c r="E27" s="7"/>
      <c r="F27" s="7" t="s">
        <v>0</v>
      </c>
      <c r="G27" s="8">
        <f>TODAY()+22</f>
        <v>44021.61320627315</v>
      </c>
      <c r="H27" s="8">
        <f>TODAY()+28</f>
        <v>44027.61320627315</v>
      </c>
      <c r="I27" s="7" t="s">
        <v>0</v>
      </c>
      <c r="J27" s="7">
        <v>0</v>
      </c>
      <c r="K27" s="7">
        <v>32</v>
      </c>
      <c r="L27" s="7">
        <v>0</v>
      </c>
      <c r="M27" s="7">
        <v>0</v>
      </c>
      <c r="N27" s="7" t="s">
        <v>0</v>
      </c>
      <c r="O27" s="7" t="s">
        <v>0</v>
      </c>
      <c r="P27" s="7" t="s">
        <v>0</v>
      </c>
      <c r="Q27" s="7">
        <v>0</v>
      </c>
      <c r="R27" s="7">
        <v>0</v>
      </c>
    </row>
    <row r="28" spans="1:18" x14ac:dyDescent="0.25">
      <c r="A28" s="9" t="s">
        <v>0</v>
      </c>
      <c r="B28" t="s">
        <v>65</v>
      </c>
      <c r="C28" t="s">
        <v>0</v>
      </c>
      <c r="D28" t="s">
        <v>66</v>
      </c>
      <c r="E28"/>
      <c r="F28" t="s">
        <v>0</v>
      </c>
      <c r="G28" s="10">
        <f>TODAY()+22</f>
        <v>44021.61320627315</v>
      </c>
      <c r="H28" s="10">
        <f>TODAY()+23</f>
        <v>44022.61320627315</v>
      </c>
      <c r="I28" t="s">
        <v>0</v>
      </c>
      <c r="J28">
        <v>0</v>
      </c>
      <c r="K28">
        <v>8</v>
      </c>
      <c r="L28">
        <v>0</v>
      </c>
      <c r="M28">
        <v>0</v>
      </c>
      <c r="N28" t="s">
        <v>23</v>
      </c>
      <c r="O28" t="s">
        <v>24</v>
      </c>
      <c r="P28" t="s">
        <v>0</v>
      </c>
      <c r="Q28">
        <v>0</v>
      </c>
      <c r="R28">
        <v>0</v>
      </c>
    </row>
    <row r="29" spans="1:18" x14ac:dyDescent="0.25">
      <c r="A29" s="9" t="s">
        <v>0</v>
      </c>
      <c r="B29" t="s">
        <v>67</v>
      </c>
      <c r="C29" t="s">
        <v>0</v>
      </c>
      <c r="D29" t="s">
        <v>68</v>
      </c>
      <c r="E29"/>
      <c r="F29" t="s">
        <v>0</v>
      </c>
      <c r="G29" s="10">
        <f>TODAY()+23</f>
        <v>44022.61320627315</v>
      </c>
      <c r="H29" s="10">
        <f>TODAY()+24</f>
        <v>44023.61320627315</v>
      </c>
      <c r="I29" t="s">
        <v>0</v>
      </c>
      <c r="J29">
        <v>0</v>
      </c>
      <c r="K29">
        <v>8</v>
      </c>
      <c r="L29">
        <v>0</v>
      </c>
      <c r="M29">
        <v>0</v>
      </c>
      <c r="N29" t="s">
        <v>23</v>
      </c>
      <c r="O29" t="s">
        <v>24</v>
      </c>
      <c r="P29" t="s">
        <v>0</v>
      </c>
      <c r="Q29">
        <v>0</v>
      </c>
      <c r="R29">
        <v>0</v>
      </c>
    </row>
    <row r="30" spans="1:18" x14ac:dyDescent="0.25">
      <c r="A30" s="9" t="s">
        <v>0</v>
      </c>
      <c r="B30" t="s">
        <v>69</v>
      </c>
      <c r="C30" t="s">
        <v>0</v>
      </c>
      <c r="D30" t="s">
        <v>70</v>
      </c>
      <c r="E30"/>
      <c r="F30" t="s">
        <v>0</v>
      </c>
      <c r="G30" s="10">
        <f>TODAY()+24</f>
        <v>44023.61320627315</v>
      </c>
      <c r="H30" s="10">
        <f>TODAY()+25</f>
        <v>44024.61320627315</v>
      </c>
      <c r="I30" t="s">
        <v>0</v>
      </c>
      <c r="J30">
        <v>0</v>
      </c>
      <c r="K30">
        <v>8</v>
      </c>
      <c r="L30">
        <v>0</v>
      </c>
      <c r="M30">
        <v>0</v>
      </c>
      <c r="N30" t="s">
        <v>23</v>
      </c>
      <c r="O30" t="s">
        <v>24</v>
      </c>
      <c r="P30" t="s">
        <v>0</v>
      </c>
      <c r="Q30">
        <v>0</v>
      </c>
      <c r="R30">
        <v>0</v>
      </c>
    </row>
    <row r="31" spans="1:18" x14ac:dyDescent="0.25">
      <c r="A31" s="9" t="s">
        <v>0</v>
      </c>
      <c r="B31" t="s">
        <v>71</v>
      </c>
      <c r="C31" t="s">
        <v>0</v>
      </c>
      <c r="D31" t="s">
        <v>72</v>
      </c>
      <c r="E31"/>
      <c r="F31" t="s">
        <v>0</v>
      </c>
      <c r="G31" s="10">
        <f>TODAY()+25</f>
        <v>44024.61320627315</v>
      </c>
      <c r="H31" s="10">
        <f>TODAY()+27</f>
        <v>44026.61320627315</v>
      </c>
      <c r="I31" t="s">
        <v>0</v>
      </c>
      <c r="J31">
        <v>0</v>
      </c>
      <c r="K31">
        <v>8</v>
      </c>
      <c r="L31">
        <v>0</v>
      </c>
      <c r="M31">
        <v>0</v>
      </c>
      <c r="N31" t="s">
        <v>23</v>
      </c>
      <c r="O31" t="s">
        <v>24</v>
      </c>
      <c r="P31" t="s">
        <v>0</v>
      </c>
      <c r="Q31">
        <v>0</v>
      </c>
      <c r="R31">
        <v>0</v>
      </c>
    </row>
    <row r="32" spans="1:18" x14ac:dyDescent="0.25">
      <c r="A32" s="9" t="s">
        <v>0</v>
      </c>
      <c r="B32" t="s">
        <v>73</v>
      </c>
      <c r="C32" t="s">
        <v>0</v>
      </c>
      <c r="D32" t="s">
        <v>74</v>
      </c>
      <c r="E32"/>
      <c r="F32" t="s">
        <v>0</v>
      </c>
      <c r="G32" s="10">
        <f>TODAY()+26</f>
        <v>44025.61320627315</v>
      </c>
      <c r="H32" s="10">
        <f>TODAY()+27</f>
        <v>44026.61320627315</v>
      </c>
      <c r="I32" t="s">
        <v>0</v>
      </c>
      <c r="J32">
        <v>0</v>
      </c>
      <c r="K32">
        <v>8</v>
      </c>
      <c r="L32">
        <v>0</v>
      </c>
      <c r="M32">
        <v>0</v>
      </c>
      <c r="N32" t="s">
        <v>23</v>
      </c>
      <c r="O32" t="s">
        <v>24</v>
      </c>
      <c r="P32" t="s">
        <v>0</v>
      </c>
      <c r="Q32">
        <v>0</v>
      </c>
      <c r="R32">
        <v>0</v>
      </c>
    </row>
    <row r="33" spans="1:18" x14ac:dyDescent="0.25">
      <c r="A33" s="9" t="s">
        <v>0</v>
      </c>
      <c r="B33" t="s">
        <v>75</v>
      </c>
      <c r="C33" t="s">
        <v>0</v>
      </c>
      <c r="D33" t="s">
        <v>76</v>
      </c>
      <c r="E33"/>
      <c r="F33" t="s">
        <v>0</v>
      </c>
      <c r="G33" s="10">
        <f>TODAY()+27</f>
        <v>44026.61320627315</v>
      </c>
      <c r="H33" s="10">
        <f>TODAY()+28</f>
        <v>44027.61320627315</v>
      </c>
      <c r="I33" t="s">
        <v>0</v>
      </c>
      <c r="J33">
        <v>0</v>
      </c>
      <c r="K33">
        <v>8</v>
      </c>
      <c r="L33">
        <v>0</v>
      </c>
      <c r="M33">
        <v>0</v>
      </c>
      <c r="N33" t="s">
        <v>23</v>
      </c>
      <c r="O33" t="s">
        <v>24</v>
      </c>
      <c r="P33" t="s">
        <v>0</v>
      </c>
      <c r="Q33">
        <v>0</v>
      </c>
      <c r="R33">
        <v>0</v>
      </c>
    </row>
    <row r="34" spans="1:18" x14ac:dyDescent="0.25">
      <c r="A34" s="6" t="s">
        <v>0</v>
      </c>
      <c r="B34" s="7" t="s">
        <v>77</v>
      </c>
      <c r="C34" s="7" t="s">
        <v>78</v>
      </c>
      <c r="D34" s="7"/>
      <c r="E34" s="7"/>
      <c r="F34" s="7" t="s">
        <v>0</v>
      </c>
      <c r="G34" s="8">
        <f>TODAY()+29</f>
        <v>44028.61320627315</v>
      </c>
      <c r="H34" s="8">
        <f>TODAY()+31</f>
        <v>44030.61320627315</v>
      </c>
      <c r="I34" s="7" t="s">
        <v>0</v>
      </c>
      <c r="J34" s="7">
        <v>0</v>
      </c>
      <c r="K34" s="7">
        <v>16</v>
      </c>
      <c r="L34" s="7">
        <v>0</v>
      </c>
      <c r="M34" s="7">
        <v>0</v>
      </c>
      <c r="N34" s="7" t="s">
        <v>0</v>
      </c>
      <c r="O34" s="7" t="s">
        <v>0</v>
      </c>
      <c r="P34" s="7" t="s">
        <v>0</v>
      </c>
      <c r="Q34" s="7">
        <v>0</v>
      </c>
      <c r="R34" s="7">
        <v>0</v>
      </c>
    </row>
    <row r="35" spans="1:18" x14ac:dyDescent="0.25">
      <c r="A35" s="9" t="s">
        <v>0</v>
      </c>
      <c r="B35" t="s">
        <v>79</v>
      </c>
      <c r="C35" t="s">
        <v>0</v>
      </c>
      <c r="D35" t="s">
        <v>80</v>
      </c>
      <c r="E35"/>
      <c r="F35" t="s">
        <v>0</v>
      </c>
      <c r="G35" s="10">
        <f>TODAY()+29</f>
        <v>44028.61320628472</v>
      </c>
      <c r="H35" s="10">
        <f>TODAY()+30</f>
        <v>44029.61320628472</v>
      </c>
      <c r="I35" t="s">
        <v>0</v>
      </c>
      <c r="J35">
        <v>0</v>
      </c>
      <c r="K35">
        <v>8</v>
      </c>
      <c r="L35">
        <v>0</v>
      </c>
      <c r="M35">
        <v>0</v>
      </c>
      <c r="N35" t="s">
        <v>23</v>
      </c>
      <c r="O35" t="s">
        <v>24</v>
      </c>
      <c r="P35" t="s">
        <v>0</v>
      </c>
      <c r="Q35">
        <v>0</v>
      </c>
      <c r="R35">
        <v>0</v>
      </c>
    </row>
    <row r="36" spans="1:18" x14ac:dyDescent="0.25">
      <c r="A36" s="9" t="s">
        <v>0</v>
      </c>
      <c r="B36" t="s">
        <v>81</v>
      </c>
      <c r="C36" t="s">
        <v>0</v>
      </c>
      <c r="D36" t="s">
        <v>82</v>
      </c>
      <c r="E36"/>
      <c r="F36" t="s">
        <v>0</v>
      </c>
      <c r="G36" s="10">
        <f>TODAY()+30</f>
        <v>44029.61320628472</v>
      </c>
      <c r="H36" s="10">
        <f>TODAY()+31</f>
        <v>44030.61320628472</v>
      </c>
      <c r="I36" t="s">
        <v>0</v>
      </c>
      <c r="J36">
        <v>0</v>
      </c>
      <c r="K36">
        <v>8</v>
      </c>
      <c r="L36">
        <v>0</v>
      </c>
      <c r="M36">
        <v>0</v>
      </c>
      <c r="N36" t="s">
        <v>23</v>
      </c>
      <c r="O36" t="s">
        <v>24</v>
      </c>
      <c r="P36" t="s">
        <v>0</v>
      </c>
      <c r="Q36">
        <v>0</v>
      </c>
      <c r="R36">
        <v>0</v>
      </c>
    </row>
    <row r="37" spans="1:18" x14ac:dyDescent="0.25">
      <c r="A37" s="6" t="s">
        <v>0</v>
      </c>
      <c r="B37" s="7" t="s">
        <v>83</v>
      </c>
      <c r="C37" s="7" t="s">
        <v>84</v>
      </c>
      <c r="D37" s="7"/>
      <c r="E37" s="7"/>
      <c r="F37" s="7" t="s">
        <v>0</v>
      </c>
      <c r="G37" s="8">
        <f>TODAY()+32</f>
        <v>44031.61320628472</v>
      </c>
      <c r="H37" s="8">
        <f>TODAY()+41</f>
        <v>44040.61320628472</v>
      </c>
      <c r="I37" s="7" t="s">
        <v>0</v>
      </c>
      <c r="J37" s="7">
        <v>0</v>
      </c>
      <c r="K37" s="7">
        <v>48</v>
      </c>
      <c r="L37" s="7">
        <v>0</v>
      </c>
      <c r="M37" s="7">
        <v>0</v>
      </c>
      <c r="N37" s="7" t="s">
        <v>0</v>
      </c>
      <c r="O37" s="7" t="s">
        <v>0</v>
      </c>
      <c r="P37" s="7" t="s">
        <v>0</v>
      </c>
      <c r="Q37" s="7">
        <v>0</v>
      </c>
      <c r="R37" s="7">
        <v>0</v>
      </c>
    </row>
    <row r="38" spans="1:18" x14ac:dyDescent="0.25">
      <c r="A38" s="9" t="s">
        <v>0</v>
      </c>
      <c r="B38" t="s">
        <v>85</v>
      </c>
      <c r="C38" t="s">
        <v>0</v>
      </c>
      <c r="D38" t="s">
        <v>86</v>
      </c>
      <c r="E38"/>
      <c r="F38" t="s">
        <v>0</v>
      </c>
      <c r="G38" s="10">
        <f>TODAY()+32</f>
        <v>44031.61320628472</v>
      </c>
      <c r="H38" s="10">
        <f>TODAY()+34</f>
        <v>44033.61320628472</v>
      </c>
      <c r="I38" t="s">
        <v>0</v>
      </c>
      <c r="J38">
        <v>0</v>
      </c>
      <c r="K38">
        <v>8</v>
      </c>
      <c r="L38">
        <v>0</v>
      </c>
      <c r="M38">
        <v>0</v>
      </c>
      <c r="N38" t="s">
        <v>23</v>
      </c>
      <c r="O38" t="s">
        <v>24</v>
      </c>
      <c r="P38" t="s">
        <v>0</v>
      </c>
      <c r="Q38">
        <v>0</v>
      </c>
      <c r="R38">
        <v>0</v>
      </c>
    </row>
    <row r="39" spans="1:18" x14ac:dyDescent="0.25">
      <c r="A39" s="9" t="s">
        <v>0</v>
      </c>
      <c r="B39" t="s">
        <v>87</v>
      </c>
      <c r="C39" t="s">
        <v>0</v>
      </c>
      <c r="D39" t="s">
        <v>88</v>
      </c>
      <c r="E39"/>
      <c r="F39" t="s">
        <v>0</v>
      </c>
      <c r="G39" s="10">
        <f>TODAY()+33</f>
        <v>44032.61320628472</v>
      </c>
      <c r="H39" s="10">
        <f>TODAY()+34</f>
        <v>44033.61320628472</v>
      </c>
      <c r="I39" t="s">
        <v>0</v>
      </c>
      <c r="J39">
        <v>0</v>
      </c>
      <c r="K39">
        <v>8</v>
      </c>
      <c r="L39">
        <v>0</v>
      </c>
      <c r="M39">
        <v>0</v>
      </c>
      <c r="N39" t="s">
        <v>23</v>
      </c>
      <c r="O39" t="s">
        <v>24</v>
      </c>
      <c r="P39" t="s">
        <v>0</v>
      </c>
      <c r="Q39">
        <v>0</v>
      </c>
      <c r="R39">
        <v>0</v>
      </c>
    </row>
    <row r="40" spans="1:18" x14ac:dyDescent="0.25">
      <c r="A40" s="9" t="s">
        <v>0</v>
      </c>
      <c r="B40" t="s">
        <v>89</v>
      </c>
      <c r="C40" t="s">
        <v>0</v>
      </c>
      <c r="D40" t="s">
        <v>90</v>
      </c>
      <c r="E40"/>
      <c r="F40" t="s">
        <v>0</v>
      </c>
      <c r="G40" s="10">
        <f>TODAY()+34</f>
        <v>44033.61320628472</v>
      </c>
      <c r="H40" s="10">
        <f>TODAY()+35</f>
        <v>44034.61320628472</v>
      </c>
      <c r="I40" t="s">
        <v>0</v>
      </c>
      <c r="J40">
        <v>0</v>
      </c>
      <c r="K40">
        <v>8</v>
      </c>
      <c r="L40">
        <v>0</v>
      </c>
      <c r="M40">
        <v>0</v>
      </c>
      <c r="N40" t="s">
        <v>23</v>
      </c>
      <c r="O40" t="s">
        <v>24</v>
      </c>
      <c r="P40" t="s">
        <v>0</v>
      </c>
      <c r="Q40">
        <v>0</v>
      </c>
      <c r="R40">
        <v>0</v>
      </c>
    </row>
    <row r="41" spans="1:18" x14ac:dyDescent="0.25">
      <c r="A41" s="9" t="s">
        <v>0</v>
      </c>
      <c r="B41" t="s">
        <v>91</v>
      </c>
      <c r="C41" t="s">
        <v>0</v>
      </c>
      <c r="D41" t="s">
        <v>92</v>
      </c>
      <c r="E41"/>
      <c r="F41" t="s">
        <v>0</v>
      </c>
      <c r="G41" s="10">
        <f>TODAY()+35</f>
        <v>44034.61320628472</v>
      </c>
      <c r="H41" s="10">
        <f>TODAY()+36</f>
        <v>44035.61320628472</v>
      </c>
      <c r="I41" t="s">
        <v>0</v>
      </c>
      <c r="J41">
        <v>0</v>
      </c>
      <c r="K41">
        <v>8</v>
      </c>
      <c r="L41">
        <v>0</v>
      </c>
      <c r="M41">
        <v>0</v>
      </c>
      <c r="N41" t="s">
        <v>23</v>
      </c>
      <c r="O41" t="s">
        <v>24</v>
      </c>
      <c r="P41" t="s">
        <v>0</v>
      </c>
      <c r="Q41">
        <v>0</v>
      </c>
      <c r="R41">
        <v>0</v>
      </c>
    </row>
    <row r="42" spans="1:18" x14ac:dyDescent="0.25">
      <c r="A42" s="9" t="s">
        <v>0</v>
      </c>
      <c r="B42" t="s">
        <v>93</v>
      </c>
      <c r="C42" t="s">
        <v>0</v>
      </c>
      <c r="D42" t="s">
        <v>94</v>
      </c>
      <c r="E42"/>
      <c r="F42" t="s">
        <v>0</v>
      </c>
      <c r="G42" s="10">
        <f>TODAY()+36</f>
        <v>44035.61320628472</v>
      </c>
      <c r="H42" s="10">
        <f>TODAY()+37</f>
        <v>44036.61320628472</v>
      </c>
      <c r="I42" t="s">
        <v>0</v>
      </c>
      <c r="J42">
        <v>0</v>
      </c>
      <c r="K42">
        <v>8</v>
      </c>
      <c r="L42">
        <v>0</v>
      </c>
      <c r="M42">
        <v>0</v>
      </c>
      <c r="N42" t="s">
        <v>23</v>
      </c>
      <c r="O42" t="s">
        <v>24</v>
      </c>
      <c r="P42" t="s">
        <v>0</v>
      </c>
      <c r="Q42">
        <v>0</v>
      </c>
      <c r="R42">
        <v>0</v>
      </c>
    </row>
    <row r="43" spans="1:18" x14ac:dyDescent="0.25">
      <c r="A43" s="9" t="s">
        <v>0</v>
      </c>
      <c r="B43" t="s">
        <v>95</v>
      </c>
      <c r="C43" t="s">
        <v>0</v>
      </c>
      <c r="D43" t="s">
        <v>96</v>
      </c>
      <c r="E43"/>
      <c r="F43" t="s">
        <v>0</v>
      </c>
      <c r="G43" s="10">
        <f>TODAY()+37</f>
        <v>44036.61320628472</v>
      </c>
      <c r="H43" s="10">
        <f>TODAY()+38</f>
        <v>44037.61320628472</v>
      </c>
      <c r="I43" t="s">
        <v>0</v>
      </c>
      <c r="J43">
        <v>0</v>
      </c>
      <c r="K43">
        <v>8</v>
      </c>
      <c r="L43">
        <v>0</v>
      </c>
      <c r="M43">
        <v>0</v>
      </c>
      <c r="N43" t="s">
        <v>23</v>
      </c>
      <c r="O43" t="s">
        <v>24</v>
      </c>
      <c r="P43" t="s">
        <v>0</v>
      </c>
      <c r="Q43">
        <v>0</v>
      </c>
      <c r="R43">
        <v>0</v>
      </c>
    </row>
    <row r="44" spans="1:18" x14ac:dyDescent="0.25">
      <c r="A44" s="9" t="s">
        <v>0</v>
      </c>
      <c r="B44" t="s">
        <v>97</v>
      </c>
      <c r="C44" t="s">
        <v>0</v>
      </c>
      <c r="D44" t="s">
        <v>98</v>
      </c>
      <c r="E44"/>
      <c r="F44" t="s">
        <v>0</v>
      </c>
      <c r="G44" s="10">
        <f>TODAY()+38</f>
        <v>44037.61320628472</v>
      </c>
      <c r="H44" s="10">
        <f>TODAY()+39</f>
        <v>44038.61320628472</v>
      </c>
      <c r="I44" t="s">
        <v>0</v>
      </c>
      <c r="J44">
        <v>0</v>
      </c>
      <c r="K44">
        <v>8</v>
      </c>
      <c r="L44">
        <v>0</v>
      </c>
      <c r="M44">
        <v>0</v>
      </c>
      <c r="N44" t="s">
        <v>23</v>
      </c>
      <c r="O44" t="s">
        <v>24</v>
      </c>
      <c r="P44" t="s">
        <v>0</v>
      </c>
      <c r="Q44">
        <v>0</v>
      </c>
      <c r="R44">
        <v>0</v>
      </c>
    </row>
    <row r="45" spans="1:18" x14ac:dyDescent="0.25">
      <c r="A45" s="9" t="s">
        <v>0</v>
      </c>
      <c r="B45" t="s">
        <v>99</v>
      </c>
      <c r="C45" t="s">
        <v>0</v>
      </c>
      <c r="D45" t="s">
        <v>100</v>
      </c>
      <c r="E45"/>
      <c r="F45" t="s">
        <v>0</v>
      </c>
      <c r="G45" s="10">
        <f>TODAY()+39</f>
        <v>44038.6132062963</v>
      </c>
      <c r="H45" s="10">
        <f>TODAY()+41</f>
        <v>44040.6132062963</v>
      </c>
      <c r="I45" t="s">
        <v>0</v>
      </c>
      <c r="J45">
        <v>0</v>
      </c>
      <c r="K45">
        <v>8</v>
      </c>
      <c r="L45">
        <v>0</v>
      </c>
      <c r="M45">
        <v>0</v>
      </c>
      <c r="N45" t="s">
        <v>23</v>
      </c>
      <c r="O45" t="s">
        <v>24</v>
      </c>
      <c r="P45" t="s">
        <v>0</v>
      </c>
      <c r="Q45">
        <v>0</v>
      </c>
      <c r="R45">
        <v>0</v>
      </c>
    </row>
    <row r="46" spans="1:18" x14ac:dyDescent="0.25">
      <c r="A46" s="6" t="s">
        <v>0</v>
      </c>
      <c r="B46" s="7" t="s">
        <v>101</v>
      </c>
      <c r="C46" s="7" t="s">
        <v>102</v>
      </c>
      <c r="D46" s="7"/>
      <c r="E46" s="7"/>
      <c r="F46" s="7" t="s">
        <v>0</v>
      </c>
      <c r="G46" s="8">
        <f>TODAY()+41</f>
        <v>44040.6132062963</v>
      </c>
      <c r="H46" s="8">
        <f>TODAY()+48</f>
        <v>44047.6132062963</v>
      </c>
      <c r="I46" s="7" t="s">
        <v>0</v>
      </c>
      <c r="J46" s="7">
        <v>0</v>
      </c>
      <c r="K46" s="7">
        <v>48</v>
      </c>
      <c r="L46" s="7">
        <v>0</v>
      </c>
      <c r="M46" s="7">
        <v>0</v>
      </c>
      <c r="N46" s="7" t="s">
        <v>0</v>
      </c>
      <c r="O46" s="7" t="s">
        <v>0</v>
      </c>
      <c r="P46" s="7" t="s">
        <v>0</v>
      </c>
      <c r="Q46" s="7">
        <v>0</v>
      </c>
      <c r="R46" s="7">
        <v>0</v>
      </c>
    </row>
    <row r="47" spans="1:18" x14ac:dyDescent="0.25">
      <c r="A47" s="9" t="s">
        <v>0</v>
      </c>
      <c r="B47" t="s">
        <v>103</v>
      </c>
      <c r="C47" t="s">
        <v>0</v>
      </c>
      <c r="D47" t="s">
        <v>104</v>
      </c>
      <c r="E47"/>
      <c r="F47" t="s">
        <v>0</v>
      </c>
      <c r="G47" s="10">
        <f>TODAY()+41</f>
        <v>44040.6132062963</v>
      </c>
      <c r="H47" s="10">
        <f>TODAY()+42</f>
        <v>44041.6132062963</v>
      </c>
      <c r="I47" t="s">
        <v>0</v>
      </c>
      <c r="J47">
        <v>0</v>
      </c>
      <c r="K47">
        <v>8</v>
      </c>
      <c r="L47">
        <v>0</v>
      </c>
      <c r="M47">
        <v>0</v>
      </c>
      <c r="N47" t="s">
        <v>23</v>
      </c>
      <c r="O47" t="s">
        <v>24</v>
      </c>
      <c r="P47" t="s">
        <v>0</v>
      </c>
      <c r="Q47">
        <v>0</v>
      </c>
      <c r="R47">
        <v>0</v>
      </c>
    </row>
    <row r="48" spans="1:18" x14ac:dyDescent="0.25">
      <c r="A48" s="9" t="s">
        <v>0</v>
      </c>
      <c r="B48" t="s">
        <v>105</v>
      </c>
      <c r="C48" t="s">
        <v>0</v>
      </c>
      <c r="D48" t="s">
        <v>106</v>
      </c>
      <c r="E48"/>
      <c r="F48" t="s">
        <v>0</v>
      </c>
      <c r="G48" s="10">
        <f>TODAY()+42</f>
        <v>44041.6132062963</v>
      </c>
      <c r="H48" s="10">
        <f>TODAY()+43</f>
        <v>44042.6132062963</v>
      </c>
      <c r="I48" t="s">
        <v>0</v>
      </c>
      <c r="J48">
        <v>0</v>
      </c>
      <c r="K48">
        <v>8</v>
      </c>
      <c r="L48">
        <v>0</v>
      </c>
      <c r="M48">
        <v>0</v>
      </c>
      <c r="N48" t="s">
        <v>23</v>
      </c>
      <c r="O48" t="s">
        <v>24</v>
      </c>
      <c r="P48" t="s">
        <v>0</v>
      </c>
      <c r="Q48">
        <v>0</v>
      </c>
      <c r="R48">
        <v>0</v>
      </c>
    </row>
    <row r="49" spans="1:18" x14ac:dyDescent="0.25">
      <c r="A49" s="9" t="s">
        <v>0</v>
      </c>
      <c r="B49" t="s">
        <v>107</v>
      </c>
      <c r="C49" t="s">
        <v>0</v>
      </c>
      <c r="D49" t="s">
        <v>108</v>
      </c>
      <c r="E49"/>
      <c r="F49" t="s">
        <v>0</v>
      </c>
      <c r="G49" s="10">
        <f>TODAY()+43</f>
        <v>44042.6132062963</v>
      </c>
      <c r="H49" s="10">
        <f>TODAY()+44</f>
        <v>44043.6132062963</v>
      </c>
      <c r="I49" t="s">
        <v>0</v>
      </c>
      <c r="J49">
        <v>0</v>
      </c>
      <c r="K49">
        <v>8</v>
      </c>
      <c r="L49">
        <v>0</v>
      </c>
      <c r="M49">
        <v>0</v>
      </c>
      <c r="N49" t="s">
        <v>23</v>
      </c>
      <c r="O49" t="s">
        <v>24</v>
      </c>
      <c r="P49" t="s">
        <v>0</v>
      </c>
      <c r="Q49">
        <v>0</v>
      </c>
      <c r="R49">
        <v>0</v>
      </c>
    </row>
    <row r="50" spans="1:18" x14ac:dyDescent="0.25">
      <c r="A50" s="9" t="s">
        <v>0</v>
      </c>
      <c r="B50" t="s">
        <v>109</v>
      </c>
      <c r="C50" t="s">
        <v>0</v>
      </c>
      <c r="D50" t="s">
        <v>110</v>
      </c>
      <c r="E50"/>
      <c r="F50" t="s">
        <v>0</v>
      </c>
      <c r="G50" s="10">
        <f>TODAY()+44</f>
        <v>44043.6132062963</v>
      </c>
      <c r="H50" s="10">
        <f>TODAY()+45</f>
        <v>44044.6132062963</v>
      </c>
      <c r="I50" t="s">
        <v>0</v>
      </c>
      <c r="J50">
        <v>0</v>
      </c>
      <c r="K50">
        <v>8</v>
      </c>
      <c r="L50">
        <v>0</v>
      </c>
      <c r="M50">
        <v>0</v>
      </c>
      <c r="N50" t="s">
        <v>23</v>
      </c>
      <c r="O50" t="s">
        <v>24</v>
      </c>
      <c r="P50" t="s">
        <v>0</v>
      </c>
      <c r="Q50">
        <v>0</v>
      </c>
      <c r="R50">
        <v>0</v>
      </c>
    </row>
    <row r="51" spans="1:18" x14ac:dyDescent="0.25">
      <c r="A51" s="9" t="s">
        <v>0</v>
      </c>
      <c r="B51" t="s">
        <v>111</v>
      </c>
      <c r="C51" t="s">
        <v>0</v>
      </c>
      <c r="D51" t="s">
        <v>112</v>
      </c>
      <c r="E51"/>
      <c r="F51" t="s">
        <v>0</v>
      </c>
      <c r="G51" s="10">
        <f>TODAY()+45</f>
        <v>44044.6132062963</v>
      </c>
      <c r="H51" s="10">
        <f>TODAY()+46</f>
        <v>44045.6132062963</v>
      </c>
      <c r="I51" t="s">
        <v>0</v>
      </c>
      <c r="J51">
        <v>0</v>
      </c>
      <c r="K51">
        <v>8</v>
      </c>
      <c r="L51">
        <v>0</v>
      </c>
      <c r="M51">
        <v>0</v>
      </c>
      <c r="N51" t="s">
        <v>23</v>
      </c>
      <c r="O51" t="s">
        <v>24</v>
      </c>
      <c r="P51" t="s">
        <v>0</v>
      </c>
      <c r="Q51">
        <v>0</v>
      </c>
      <c r="R51">
        <v>0</v>
      </c>
    </row>
    <row r="52" spans="1:18" x14ac:dyDescent="0.25">
      <c r="A52" s="9" t="s">
        <v>0</v>
      </c>
      <c r="B52" t="s">
        <v>113</v>
      </c>
      <c r="C52" t="s">
        <v>0</v>
      </c>
      <c r="D52" t="s">
        <v>114</v>
      </c>
      <c r="E52"/>
      <c r="F52" t="s">
        <v>0</v>
      </c>
      <c r="G52" s="10">
        <f>TODAY()+46</f>
        <v>44045.6132062963</v>
      </c>
      <c r="H52" s="10">
        <f>TODAY()+48</f>
        <v>44047.6132062963</v>
      </c>
      <c r="I52" t="s">
        <v>0</v>
      </c>
      <c r="J52">
        <v>0</v>
      </c>
      <c r="K52">
        <v>8</v>
      </c>
      <c r="L52">
        <v>0</v>
      </c>
      <c r="M52">
        <v>0</v>
      </c>
      <c r="N52" t="s">
        <v>23</v>
      </c>
      <c r="O52" t="s">
        <v>24</v>
      </c>
      <c r="P52" t="s">
        <v>0</v>
      </c>
      <c r="Q52">
        <v>0</v>
      </c>
      <c r="R52">
        <v>0</v>
      </c>
    </row>
    <row r="53" spans="1:18" x14ac:dyDescent="0.25">
      <c r="A53" s="9" t="s">
        <v>0</v>
      </c>
      <c r="B53" t="s">
        <v>115</v>
      </c>
      <c r="C53" t="s">
        <v>0</v>
      </c>
      <c r="D53" t="s">
        <v>116</v>
      </c>
      <c r="E53"/>
      <c r="F53" t="s">
        <v>0</v>
      </c>
      <c r="G53" s="10">
        <f>TODAY()+47</f>
        <v>44046.6132062963</v>
      </c>
      <c r="H53" s="10">
        <f>TODAY()+48</f>
        <v>44047.6132062963</v>
      </c>
      <c r="I53" t="s">
        <v>0</v>
      </c>
      <c r="J53">
        <v>0</v>
      </c>
      <c r="K53">
        <v>8</v>
      </c>
      <c r="L53">
        <v>0</v>
      </c>
      <c r="M53">
        <v>0</v>
      </c>
      <c r="N53" t="s">
        <v>23</v>
      </c>
      <c r="O53" t="s">
        <v>24</v>
      </c>
      <c r="P53" t="s">
        <v>0</v>
      </c>
      <c r="Q53">
        <v>0</v>
      </c>
      <c r="R53">
        <v>0</v>
      </c>
    </row>
    <row r="54" spans="1:18" x14ac:dyDescent="0.25">
      <c r="A54" s="6" t="s">
        <v>0</v>
      </c>
      <c r="B54" s="7" t="s">
        <v>117</v>
      </c>
      <c r="C54" s="7" t="s">
        <v>118</v>
      </c>
      <c r="D54" s="7"/>
      <c r="E54" s="7"/>
      <c r="F54" s="7" t="s">
        <v>0</v>
      </c>
      <c r="G54" s="8">
        <f>TODAY()+49</f>
        <v>44048.6132062963</v>
      </c>
      <c r="H54" s="8">
        <f>TODAY()+62</f>
        <v>44061.6132062963</v>
      </c>
      <c r="I54" s="7" t="s">
        <v>0</v>
      </c>
      <c r="J54" s="7">
        <v>0</v>
      </c>
      <c r="K54" s="7">
        <v>80</v>
      </c>
      <c r="L54" s="7">
        <v>0</v>
      </c>
      <c r="M54" s="7">
        <v>0</v>
      </c>
      <c r="N54" s="7" t="s">
        <v>0</v>
      </c>
      <c r="O54" s="7" t="s">
        <v>0</v>
      </c>
      <c r="P54" s="7" t="s">
        <v>0</v>
      </c>
      <c r="Q54" s="7">
        <v>0</v>
      </c>
      <c r="R54" s="7">
        <v>0</v>
      </c>
    </row>
    <row r="55" spans="1:18" x14ac:dyDescent="0.25">
      <c r="A55" s="9" t="s">
        <v>0</v>
      </c>
      <c r="B55" t="s">
        <v>119</v>
      </c>
      <c r="C55" t="s">
        <v>0</v>
      </c>
      <c r="D55" t="s">
        <v>120</v>
      </c>
      <c r="E55"/>
      <c r="F55" t="s">
        <v>0</v>
      </c>
      <c r="G55" s="10">
        <f>TODAY()+49</f>
        <v>44048.61320630787</v>
      </c>
      <c r="H55" s="10">
        <f>TODAY()+50</f>
        <v>44049.61320630787</v>
      </c>
      <c r="I55" t="s">
        <v>0</v>
      </c>
      <c r="J55">
        <v>0</v>
      </c>
      <c r="K55">
        <v>8</v>
      </c>
      <c r="L55">
        <v>0</v>
      </c>
      <c r="M55">
        <v>0</v>
      </c>
      <c r="N55" t="s">
        <v>23</v>
      </c>
      <c r="O55" t="s">
        <v>24</v>
      </c>
      <c r="P55" t="s">
        <v>0</v>
      </c>
      <c r="Q55">
        <v>0</v>
      </c>
      <c r="R55">
        <v>0</v>
      </c>
    </row>
    <row r="56" spans="1:18" x14ac:dyDescent="0.25">
      <c r="A56" s="9" t="s">
        <v>0</v>
      </c>
      <c r="B56" t="s">
        <v>121</v>
      </c>
      <c r="C56" t="s">
        <v>0</v>
      </c>
      <c r="D56" t="s">
        <v>34</v>
      </c>
      <c r="E56"/>
      <c r="F56" t="s">
        <v>0</v>
      </c>
      <c r="G56" s="10">
        <f>TODAY()+50</f>
        <v>44049.61320630787</v>
      </c>
      <c r="H56" s="10">
        <f>TODAY()+51</f>
        <v>44050.61320630787</v>
      </c>
      <c r="I56" t="s">
        <v>0</v>
      </c>
      <c r="J56">
        <v>0</v>
      </c>
      <c r="K56">
        <v>8</v>
      </c>
      <c r="L56">
        <v>0</v>
      </c>
      <c r="M56">
        <v>0</v>
      </c>
      <c r="N56" t="s">
        <v>23</v>
      </c>
      <c r="O56" t="s">
        <v>24</v>
      </c>
      <c r="P56" t="s">
        <v>0</v>
      </c>
      <c r="Q56">
        <v>0</v>
      </c>
      <c r="R56">
        <v>0</v>
      </c>
    </row>
    <row r="57" spans="1:18" x14ac:dyDescent="0.25">
      <c r="A57" s="9" t="s">
        <v>0</v>
      </c>
      <c r="B57" t="s">
        <v>122</v>
      </c>
      <c r="C57" t="s">
        <v>0</v>
      </c>
      <c r="D57" t="s">
        <v>88</v>
      </c>
      <c r="E57"/>
      <c r="F57" t="s">
        <v>0</v>
      </c>
      <c r="G57" s="10">
        <f>TODAY()+51</f>
        <v>44050.61320630787</v>
      </c>
      <c r="H57" s="10">
        <f>TODAY()+52</f>
        <v>44051.61320630787</v>
      </c>
      <c r="I57" t="s">
        <v>0</v>
      </c>
      <c r="J57">
        <v>0</v>
      </c>
      <c r="K57">
        <v>8</v>
      </c>
      <c r="L57">
        <v>0</v>
      </c>
      <c r="M57">
        <v>0</v>
      </c>
      <c r="N57" t="s">
        <v>23</v>
      </c>
      <c r="O57" t="s">
        <v>24</v>
      </c>
      <c r="P57" t="s">
        <v>0</v>
      </c>
      <c r="Q57">
        <v>0</v>
      </c>
      <c r="R57">
        <v>0</v>
      </c>
    </row>
    <row r="58" spans="1:18" x14ac:dyDescent="0.25">
      <c r="A58" s="9" t="s">
        <v>0</v>
      </c>
      <c r="B58" t="s">
        <v>123</v>
      </c>
      <c r="C58" t="s">
        <v>0</v>
      </c>
      <c r="D58" t="s">
        <v>90</v>
      </c>
      <c r="E58"/>
      <c r="F58" t="s">
        <v>0</v>
      </c>
      <c r="G58" s="10">
        <f>TODAY()+52</f>
        <v>44051.61320630787</v>
      </c>
      <c r="H58" s="10">
        <f>TODAY()+53</f>
        <v>44052.61320630787</v>
      </c>
      <c r="I58" t="s">
        <v>0</v>
      </c>
      <c r="J58">
        <v>0</v>
      </c>
      <c r="K58">
        <v>8</v>
      </c>
      <c r="L58">
        <v>0</v>
      </c>
      <c r="M58">
        <v>0</v>
      </c>
      <c r="N58" t="s">
        <v>23</v>
      </c>
      <c r="O58" t="s">
        <v>24</v>
      </c>
      <c r="P58" t="s">
        <v>0</v>
      </c>
      <c r="Q58">
        <v>0</v>
      </c>
      <c r="R58">
        <v>0</v>
      </c>
    </row>
    <row r="59" spans="1:18" x14ac:dyDescent="0.25">
      <c r="A59" s="9" t="s">
        <v>0</v>
      </c>
      <c r="B59" t="s">
        <v>124</v>
      </c>
      <c r="C59" t="s">
        <v>0</v>
      </c>
      <c r="D59" t="s">
        <v>92</v>
      </c>
      <c r="E59"/>
      <c r="F59" t="s">
        <v>0</v>
      </c>
      <c r="G59" s="10">
        <f>TODAY()+53</f>
        <v>44052.61320630787</v>
      </c>
      <c r="H59" s="10">
        <f>TODAY()+55</f>
        <v>44054.61320630787</v>
      </c>
      <c r="I59" t="s">
        <v>0</v>
      </c>
      <c r="J59">
        <v>0</v>
      </c>
      <c r="K59">
        <v>8</v>
      </c>
      <c r="L59">
        <v>0</v>
      </c>
      <c r="M59">
        <v>0</v>
      </c>
      <c r="N59" t="s">
        <v>23</v>
      </c>
      <c r="O59" t="s">
        <v>24</v>
      </c>
      <c r="P59" t="s">
        <v>0</v>
      </c>
      <c r="Q59">
        <v>0</v>
      </c>
      <c r="R59">
        <v>0</v>
      </c>
    </row>
    <row r="60" spans="1:18" x14ac:dyDescent="0.25">
      <c r="A60" s="9" t="s">
        <v>0</v>
      </c>
      <c r="B60" t="s">
        <v>125</v>
      </c>
      <c r="C60" t="s">
        <v>0</v>
      </c>
      <c r="D60" t="s">
        <v>94</v>
      </c>
      <c r="E60"/>
      <c r="F60" t="s">
        <v>0</v>
      </c>
      <c r="G60" s="10">
        <f>TODAY()+54</f>
        <v>44053.61320630787</v>
      </c>
      <c r="H60" s="10">
        <f>TODAY()+55</f>
        <v>44054.61320630787</v>
      </c>
      <c r="I60" t="s">
        <v>0</v>
      </c>
      <c r="J60">
        <v>0</v>
      </c>
      <c r="K60">
        <v>8</v>
      </c>
      <c r="L60">
        <v>0</v>
      </c>
      <c r="M60">
        <v>0</v>
      </c>
      <c r="N60" t="s">
        <v>23</v>
      </c>
      <c r="O60" t="s">
        <v>24</v>
      </c>
      <c r="P60" t="s">
        <v>0</v>
      </c>
      <c r="Q60">
        <v>0</v>
      </c>
      <c r="R60">
        <v>0</v>
      </c>
    </row>
    <row r="61" spans="1:18" x14ac:dyDescent="0.25">
      <c r="A61" s="9" t="s">
        <v>0</v>
      </c>
      <c r="B61" t="s">
        <v>126</v>
      </c>
      <c r="C61" t="s">
        <v>0</v>
      </c>
      <c r="D61" t="s">
        <v>102</v>
      </c>
      <c r="E61"/>
      <c r="F61" t="s">
        <v>0</v>
      </c>
      <c r="G61" s="10">
        <f>TODAY()+55</f>
        <v>44054.61320630787</v>
      </c>
      <c r="H61" s="10">
        <f>TODAY()+56</f>
        <v>44055.61320630787</v>
      </c>
      <c r="I61" t="s">
        <v>0</v>
      </c>
      <c r="J61">
        <v>0</v>
      </c>
      <c r="K61">
        <v>8</v>
      </c>
      <c r="L61">
        <v>0</v>
      </c>
      <c r="M61">
        <v>0</v>
      </c>
      <c r="N61" t="s">
        <v>23</v>
      </c>
      <c r="O61" t="s">
        <v>24</v>
      </c>
      <c r="P61" t="s">
        <v>0</v>
      </c>
      <c r="Q61">
        <v>0</v>
      </c>
      <c r="R61">
        <v>0</v>
      </c>
    </row>
    <row r="62" spans="1:18" x14ac:dyDescent="0.25">
      <c r="A62" s="9" t="s">
        <v>0</v>
      </c>
      <c r="B62" t="s">
        <v>127</v>
      </c>
      <c r="C62" t="s">
        <v>0</v>
      </c>
      <c r="D62" t="s">
        <v>128</v>
      </c>
      <c r="E62"/>
      <c r="F62" t="s">
        <v>0</v>
      </c>
      <c r="G62" s="10">
        <f>TODAY()+56</f>
        <v>44055.61320630787</v>
      </c>
      <c r="H62" s="10">
        <f>TODAY()+57</f>
        <v>44056.61320630787</v>
      </c>
      <c r="I62" t="s">
        <v>0</v>
      </c>
      <c r="J62">
        <v>0</v>
      </c>
      <c r="K62">
        <v>8</v>
      </c>
      <c r="L62">
        <v>0</v>
      </c>
      <c r="M62">
        <v>0</v>
      </c>
      <c r="N62" t="s">
        <v>23</v>
      </c>
      <c r="O62" t="s">
        <v>24</v>
      </c>
      <c r="P62" t="s">
        <v>0</v>
      </c>
      <c r="Q62">
        <v>0</v>
      </c>
      <c r="R62">
        <v>0</v>
      </c>
    </row>
    <row r="63" spans="1:18" x14ac:dyDescent="0.25">
      <c r="A63" s="9" t="s">
        <v>0</v>
      </c>
      <c r="B63" t="s">
        <v>129</v>
      </c>
      <c r="C63" t="s">
        <v>0</v>
      </c>
      <c r="D63" t="s">
        <v>130</v>
      </c>
      <c r="E63"/>
      <c r="F63" t="s">
        <v>0</v>
      </c>
      <c r="G63" s="10">
        <f>TODAY()+57</f>
        <v>44056.61320630787</v>
      </c>
      <c r="H63" s="10">
        <f>TODAY()+58</f>
        <v>44057.61320630787</v>
      </c>
      <c r="I63" t="s">
        <v>0</v>
      </c>
      <c r="J63">
        <v>0</v>
      </c>
      <c r="K63">
        <v>8</v>
      </c>
      <c r="L63">
        <v>0</v>
      </c>
      <c r="M63">
        <v>0</v>
      </c>
      <c r="N63" t="s">
        <v>23</v>
      </c>
      <c r="O63" t="s">
        <v>24</v>
      </c>
      <c r="P63" t="s">
        <v>0</v>
      </c>
      <c r="Q63">
        <v>0</v>
      </c>
      <c r="R63">
        <v>0</v>
      </c>
    </row>
    <row r="64" spans="1:18" x14ac:dyDescent="0.25">
      <c r="A64" s="9" t="s">
        <v>0</v>
      </c>
      <c r="B64" t="s">
        <v>131</v>
      </c>
      <c r="C64" t="s">
        <v>0</v>
      </c>
      <c r="D64" t="s">
        <v>132</v>
      </c>
      <c r="E64"/>
      <c r="F64" t="s">
        <v>0</v>
      </c>
      <c r="G64" s="10">
        <f>TODAY()+58</f>
        <v>44057.61320630787</v>
      </c>
      <c r="H64" s="10">
        <f>TODAY()+59</f>
        <v>44058.61320630787</v>
      </c>
      <c r="I64" t="s">
        <v>0</v>
      </c>
      <c r="J64">
        <v>0</v>
      </c>
      <c r="K64">
        <v>8</v>
      </c>
      <c r="L64">
        <v>0</v>
      </c>
      <c r="M64">
        <v>0</v>
      </c>
      <c r="N64" t="s">
        <v>23</v>
      </c>
      <c r="O64" t="s">
        <v>24</v>
      </c>
      <c r="P64" t="s">
        <v>0</v>
      </c>
      <c r="Q64">
        <v>0</v>
      </c>
      <c r="R64">
        <v>0</v>
      </c>
    </row>
    <row r="65" spans="1:18" x14ac:dyDescent="0.25">
      <c r="A65" s="9" t="s">
        <v>0</v>
      </c>
      <c r="B65" t="s">
        <v>133</v>
      </c>
      <c r="C65" t="s">
        <v>0</v>
      </c>
      <c r="D65" t="s">
        <v>134</v>
      </c>
      <c r="E65"/>
      <c r="F65" t="s">
        <v>0</v>
      </c>
      <c r="G65" s="10">
        <f>TODAY()+59</f>
        <v>44058.613206319445</v>
      </c>
      <c r="H65" s="10">
        <f>TODAY()+60</f>
        <v>44059.613206319445</v>
      </c>
      <c r="I65" t="s">
        <v>0</v>
      </c>
      <c r="J65">
        <v>0</v>
      </c>
      <c r="K65">
        <v>8</v>
      </c>
      <c r="L65">
        <v>0</v>
      </c>
      <c r="M65">
        <v>0</v>
      </c>
      <c r="N65" t="s">
        <v>23</v>
      </c>
      <c r="O65" t="s">
        <v>24</v>
      </c>
      <c r="P65" t="s">
        <v>0</v>
      </c>
      <c r="Q65">
        <v>0</v>
      </c>
      <c r="R65">
        <v>0</v>
      </c>
    </row>
    <row r="66" spans="1:18" x14ac:dyDescent="0.25">
      <c r="A66" s="9" t="s">
        <v>0</v>
      </c>
      <c r="B66" t="s">
        <v>135</v>
      </c>
      <c r="C66" t="s">
        <v>0</v>
      </c>
      <c r="D66" t="s">
        <v>116</v>
      </c>
      <c r="E66"/>
      <c r="F66" t="s">
        <v>0</v>
      </c>
      <c r="G66" s="10">
        <f>TODAY()+60</f>
        <v>44059.613206319445</v>
      </c>
      <c r="H66" s="10">
        <f>TODAY()+62</f>
        <v>44061.613206319445</v>
      </c>
      <c r="I66" t="s">
        <v>0</v>
      </c>
      <c r="J66">
        <v>0</v>
      </c>
      <c r="K66">
        <v>8</v>
      </c>
      <c r="L66">
        <v>0</v>
      </c>
      <c r="M66">
        <v>0</v>
      </c>
      <c r="N66" t="s">
        <v>23</v>
      </c>
      <c r="O66" t="s">
        <v>24</v>
      </c>
      <c r="P66" t="s">
        <v>0</v>
      </c>
      <c r="Q66">
        <v>0</v>
      </c>
      <c r="R66">
        <v>0</v>
      </c>
    </row>
    <row r="67" spans="1:18" x14ac:dyDescent="0.25">
      <c r="A67" s="6" t="s">
        <v>0</v>
      </c>
      <c r="B67" s="7" t="s">
        <v>136</v>
      </c>
      <c r="C67" s="7" t="s">
        <v>137</v>
      </c>
      <c r="D67" s="7"/>
      <c r="E67" s="7"/>
      <c r="F67" s="7" t="s">
        <v>0</v>
      </c>
      <c r="G67" s="8">
        <f>TODAY()+62</f>
        <v>44061.613206319445</v>
      </c>
      <c r="H67" s="8">
        <f>TODAY()+83</f>
        <v>44082.613206319445</v>
      </c>
      <c r="I67" s="7" t="s">
        <v>0</v>
      </c>
      <c r="J67" s="7">
        <v>0</v>
      </c>
      <c r="K67" s="7">
        <v>128</v>
      </c>
      <c r="L67" s="7">
        <v>0</v>
      </c>
      <c r="M67" s="7">
        <v>0</v>
      </c>
      <c r="N67" s="7" t="s">
        <v>0</v>
      </c>
      <c r="O67" s="7" t="s">
        <v>0</v>
      </c>
      <c r="P67" s="7" t="s">
        <v>0</v>
      </c>
      <c r="Q67" s="7">
        <v>0</v>
      </c>
      <c r="R67" s="7">
        <v>0</v>
      </c>
    </row>
    <row r="68" spans="1:18" x14ac:dyDescent="0.25">
      <c r="A68" s="9" t="s">
        <v>0</v>
      </c>
      <c r="B68" t="s">
        <v>138</v>
      </c>
      <c r="C68" t="s">
        <v>0</v>
      </c>
      <c r="D68" t="s">
        <v>139</v>
      </c>
      <c r="E68"/>
      <c r="F68" t="s">
        <v>0</v>
      </c>
      <c r="G68" s="10">
        <f>TODAY()+62</f>
        <v>44061.613206319445</v>
      </c>
      <c r="H68" s="10">
        <f>TODAY()+63</f>
        <v>44062.613206319445</v>
      </c>
      <c r="I68" t="s">
        <v>0</v>
      </c>
      <c r="J68">
        <v>0</v>
      </c>
      <c r="K68">
        <v>8</v>
      </c>
      <c r="L68">
        <v>0</v>
      </c>
      <c r="M68">
        <v>0</v>
      </c>
      <c r="N68" t="s">
        <v>23</v>
      </c>
      <c r="O68" t="s">
        <v>24</v>
      </c>
      <c r="P68" t="s">
        <v>0</v>
      </c>
      <c r="Q68">
        <v>0</v>
      </c>
      <c r="R68">
        <v>0</v>
      </c>
    </row>
    <row r="69" spans="1:18" x14ac:dyDescent="0.25">
      <c r="A69" s="9" t="s">
        <v>0</v>
      </c>
      <c r="B69" t="s">
        <v>140</v>
      </c>
      <c r="C69" t="s">
        <v>0</v>
      </c>
      <c r="D69" t="s">
        <v>141</v>
      </c>
      <c r="E69"/>
      <c r="F69" t="s">
        <v>0</v>
      </c>
      <c r="G69" s="10">
        <f>TODAY()+63</f>
        <v>44062.613206319445</v>
      </c>
      <c r="H69" s="10">
        <f>TODAY()+64</f>
        <v>44063.613206319445</v>
      </c>
      <c r="I69" t="s">
        <v>0</v>
      </c>
      <c r="J69">
        <v>0</v>
      </c>
      <c r="K69">
        <v>8</v>
      </c>
      <c r="L69">
        <v>0</v>
      </c>
      <c r="M69">
        <v>0</v>
      </c>
      <c r="N69" t="s">
        <v>23</v>
      </c>
      <c r="O69" t="s">
        <v>24</v>
      </c>
      <c r="P69" t="s">
        <v>0</v>
      </c>
      <c r="Q69">
        <v>0</v>
      </c>
      <c r="R69">
        <v>0</v>
      </c>
    </row>
    <row r="70" spans="1:18" x14ac:dyDescent="0.25">
      <c r="A70" s="9" t="s">
        <v>0</v>
      </c>
      <c r="B70" t="s">
        <v>142</v>
      </c>
      <c r="C70" t="s">
        <v>0</v>
      </c>
      <c r="D70" t="s">
        <v>143</v>
      </c>
      <c r="E70"/>
      <c r="F70" t="s">
        <v>0</v>
      </c>
      <c r="G70" s="10">
        <f>TODAY()+64</f>
        <v>44063.613206319445</v>
      </c>
      <c r="H70" s="10">
        <f>TODAY()+65</f>
        <v>44064.613206319445</v>
      </c>
      <c r="I70" t="s">
        <v>0</v>
      </c>
      <c r="J70">
        <v>0</v>
      </c>
      <c r="K70">
        <v>8</v>
      </c>
      <c r="L70">
        <v>0</v>
      </c>
      <c r="M70">
        <v>0</v>
      </c>
      <c r="N70" t="s">
        <v>23</v>
      </c>
      <c r="O70" t="s">
        <v>24</v>
      </c>
      <c r="P70" t="s">
        <v>0</v>
      </c>
      <c r="Q70">
        <v>0</v>
      </c>
      <c r="R70">
        <v>0</v>
      </c>
    </row>
    <row r="71" spans="1:18" x14ac:dyDescent="0.25">
      <c r="A71" s="9" t="s">
        <v>0</v>
      </c>
      <c r="B71" t="s">
        <v>144</v>
      </c>
      <c r="C71" t="s">
        <v>0</v>
      </c>
      <c r="D71" t="s">
        <v>145</v>
      </c>
      <c r="E71"/>
      <c r="F71" t="s">
        <v>0</v>
      </c>
      <c r="G71" s="10">
        <f>TODAY()+65</f>
        <v>44064.61320633102</v>
      </c>
      <c r="H71" s="10">
        <f>TODAY()+66</f>
        <v>44065.61320633102</v>
      </c>
      <c r="I71" t="s">
        <v>0</v>
      </c>
      <c r="J71">
        <v>0</v>
      </c>
      <c r="K71">
        <v>8</v>
      </c>
      <c r="L71">
        <v>0</v>
      </c>
      <c r="M71">
        <v>0</v>
      </c>
      <c r="N71" t="s">
        <v>23</v>
      </c>
      <c r="O71" t="s">
        <v>24</v>
      </c>
      <c r="P71" t="s">
        <v>0</v>
      </c>
      <c r="Q71">
        <v>0</v>
      </c>
      <c r="R71">
        <v>0</v>
      </c>
    </row>
    <row r="72" spans="1:18" x14ac:dyDescent="0.25">
      <c r="A72" s="9" t="s">
        <v>0</v>
      </c>
      <c r="B72" t="s">
        <v>146</v>
      </c>
      <c r="C72" t="s">
        <v>0</v>
      </c>
      <c r="D72" t="s">
        <v>147</v>
      </c>
      <c r="E72"/>
      <c r="F72" t="s">
        <v>0</v>
      </c>
      <c r="G72" s="10">
        <f>TODAY()+66</f>
        <v>44065.61320633102</v>
      </c>
      <c r="H72" s="10">
        <f>TODAY()+67</f>
        <v>44066.61320633102</v>
      </c>
      <c r="I72" t="s">
        <v>0</v>
      </c>
      <c r="J72">
        <v>0</v>
      </c>
      <c r="K72">
        <v>8</v>
      </c>
      <c r="L72">
        <v>0</v>
      </c>
      <c r="M72">
        <v>0</v>
      </c>
      <c r="N72" t="s">
        <v>23</v>
      </c>
      <c r="O72" t="s">
        <v>24</v>
      </c>
      <c r="P72" t="s">
        <v>0</v>
      </c>
      <c r="Q72">
        <v>0</v>
      </c>
      <c r="R72">
        <v>0</v>
      </c>
    </row>
    <row r="73" spans="1:18" x14ac:dyDescent="0.25">
      <c r="A73" s="9" t="s">
        <v>0</v>
      </c>
      <c r="B73" t="s">
        <v>148</v>
      </c>
      <c r="C73" t="s">
        <v>0</v>
      </c>
      <c r="D73" t="s">
        <v>149</v>
      </c>
      <c r="E73"/>
      <c r="F73" t="s">
        <v>0</v>
      </c>
      <c r="G73" s="10">
        <f>TODAY()+67</f>
        <v>44066.61320633102</v>
      </c>
      <c r="H73" s="10">
        <f>TODAY()+69</f>
        <v>44068.61320633102</v>
      </c>
      <c r="I73" t="s">
        <v>0</v>
      </c>
      <c r="J73">
        <v>0</v>
      </c>
      <c r="K73">
        <v>8</v>
      </c>
      <c r="L73">
        <v>0</v>
      </c>
      <c r="M73">
        <v>0</v>
      </c>
      <c r="N73" t="s">
        <v>23</v>
      </c>
      <c r="O73" t="s">
        <v>24</v>
      </c>
      <c r="P73" t="s">
        <v>0</v>
      </c>
      <c r="Q73">
        <v>0</v>
      </c>
      <c r="R73">
        <v>0</v>
      </c>
    </row>
    <row r="74" spans="1:18" x14ac:dyDescent="0.25">
      <c r="A74" s="9" t="s">
        <v>0</v>
      </c>
      <c r="B74" t="s">
        <v>150</v>
      </c>
      <c r="C74" t="s">
        <v>0</v>
      </c>
      <c r="D74" t="s">
        <v>151</v>
      </c>
      <c r="E74"/>
      <c r="F74" t="s">
        <v>0</v>
      </c>
      <c r="G74" s="10">
        <f>TODAY()+68</f>
        <v>44067.61320633102</v>
      </c>
      <c r="H74" s="10">
        <f>TODAY()+69</f>
        <v>44068.61320633102</v>
      </c>
      <c r="I74" t="s">
        <v>0</v>
      </c>
      <c r="J74">
        <v>0</v>
      </c>
      <c r="K74">
        <v>8</v>
      </c>
      <c r="L74">
        <v>0</v>
      </c>
      <c r="M74">
        <v>0</v>
      </c>
      <c r="N74" t="s">
        <v>23</v>
      </c>
      <c r="O74" t="s">
        <v>24</v>
      </c>
      <c r="P74" t="s">
        <v>0</v>
      </c>
      <c r="Q74">
        <v>0</v>
      </c>
      <c r="R74">
        <v>0</v>
      </c>
    </row>
    <row r="75" spans="1:18" x14ac:dyDescent="0.25">
      <c r="A75" s="9" t="s">
        <v>0</v>
      </c>
      <c r="B75" t="s">
        <v>152</v>
      </c>
      <c r="C75" t="s">
        <v>0</v>
      </c>
      <c r="D75" t="s">
        <v>153</v>
      </c>
      <c r="E75"/>
      <c r="F75" t="s">
        <v>0</v>
      </c>
      <c r="G75" s="10">
        <f>TODAY()+69</f>
        <v>44068.61320633102</v>
      </c>
      <c r="H75" s="10">
        <f>TODAY()+70</f>
        <v>44069.61320633102</v>
      </c>
      <c r="I75" t="s">
        <v>0</v>
      </c>
      <c r="J75">
        <v>0</v>
      </c>
      <c r="K75">
        <v>8</v>
      </c>
      <c r="L75">
        <v>0</v>
      </c>
      <c r="M75">
        <v>0</v>
      </c>
      <c r="N75" t="s">
        <v>23</v>
      </c>
      <c r="O75" t="s">
        <v>24</v>
      </c>
      <c r="P75" t="s">
        <v>0</v>
      </c>
      <c r="Q75">
        <v>0</v>
      </c>
      <c r="R75">
        <v>0</v>
      </c>
    </row>
    <row r="76" spans="1:18" x14ac:dyDescent="0.25">
      <c r="A76" s="9" t="s">
        <v>0</v>
      </c>
      <c r="B76" t="s">
        <v>154</v>
      </c>
      <c r="C76" t="s">
        <v>0</v>
      </c>
      <c r="D76" t="s">
        <v>155</v>
      </c>
      <c r="E76"/>
      <c r="F76" t="s">
        <v>0</v>
      </c>
      <c r="G76" s="10">
        <f>TODAY()+70</f>
        <v>44069.61320633102</v>
      </c>
      <c r="H76" s="10">
        <f>TODAY()+71</f>
        <v>44070.61320633102</v>
      </c>
      <c r="I76" t="s">
        <v>0</v>
      </c>
      <c r="J76">
        <v>0</v>
      </c>
      <c r="K76">
        <v>8</v>
      </c>
      <c r="L76">
        <v>0</v>
      </c>
      <c r="M76">
        <v>0</v>
      </c>
      <c r="N76" t="s">
        <v>23</v>
      </c>
      <c r="O76" t="s">
        <v>24</v>
      </c>
      <c r="P76" t="s">
        <v>0</v>
      </c>
      <c r="Q76">
        <v>0</v>
      </c>
      <c r="R76">
        <v>0</v>
      </c>
    </row>
    <row r="77" spans="1:18" x14ac:dyDescent="0.25">
      <c r="A77" s="9" t="s">
        <v>0</v>
      </c>
      <c r="B77" t="s">
        <v>156</v>
      </c>
      <c r="C77" t="s">
        <v>0</v>
      </c>
      <c r="D77" t="s">
        <v>157</v>
      </c>
      <c r="E77"/>
      <c r="F77" t="s">
        <v>0</v>
      </c>
      <c r="G77" s="10">
        <f>TODAY()+71</f>
        <v>44070.61320634259</v>
      </c>
      <c r="H77" s="10">
        <f>TODAY()+72</f>
        <v>44071.61320634259</v>
      </c>
      <c r="I77" t="s">
        <v>0</v>
      </c>
      <c r="J77">
        <v>0</v>
      </c>
      <c r="K77">
        <v>8</v>
      </c>
      <c r="L77">
        <v>0</v>
      </c>
      <c r="M77">
        <v>0</v>
      </c>
      <c r="N77" t="s">
        <v>23</v>
      </c>
      <c r="O77" t="s">
        <v>24</v>
      </c>
      <c r="P77" t="s">
        <v>0</v>
      </c>
      <c r="Q77">
        <v>0</v>
      </c>
      <c r="R77">
        <v>0</v>
      </c>
    </row>
    <row r="78" spans="1:18" x14ac:dyDescent="0.25">
      <c r="A78" s="9" t="s">
        <v>0</v>
      </c>
      <c r="B78" t="s">
        <v>158</v>
      </c>
      <c r="C78" t="s">
        <v>0</v>
      </c>
      <c r="D78" t="s">
        <v>159</v>
      </c>
      <c r="E78"/>
      <c r="F78" t="s">
        <v>0</v>
      </c>
      <c r="G78" s="10">
        <f>TODAY()+72</f>
        <v>44071.61320634259</v>
      </c>
      <c r="H78" s="10">
        <f>TODAY()+73</f>
        <v>44072.61320634259</v>
      </c>
      <c r="I78" t="s">
        <v>0</v>
      </c>
      <c r="J78">
        <v>0</v>
      </c>
      <c r="K78">
        <v>8</v>
      </c>
      <c r="L78">
        <v>0</v>
      </c>
      <c r="M78">
        <v>0</v>
      </c>
      <c r="N78" t="s">
        <v>23</v>
      </c>
      <c r="O78" t="s">
        <v>24</v>
      </c>
      <c r="P78" t="s">
        <v>0</v>
      </c>
      <c r="Q78">
        <v>0</v>
      </c>
      <c r="R78">
        <v>0</v>
      </c>
    </row>
    <row r="79" spans="1:18" x14ac:dyDescent="0.25">
      <c r="A79" s="9" t="s">
        <v>0</v>
      </c>
      <c r="B79" t="s">
        <v>160</v>
      </c>
      <c r="C79" t="s">
        <v>0</v>
      </c>
      <c r="D79" t="s">
        <v>161</v>
      </c>
      <c r="E79"/>
      <c r="F79" t="s">
        <v>0</v>
      </c>
      <c r="G79" s="10">
        <f>TODAY()+73</f>
        <v>44072.61320634259</v>
      </c>
      <c r="H79" s="10">
        <f>TODAY()+74</f>
        <v>44073.61320634259</v>
      </c>
      <c r="I79" t="s">
        <v>0</v>
      </c>
      <c r="J79">
        <v>0</v>
      </c>
      <c r="K79">
        <v>8</v>
      </c>
      <c r="L79">
        <v>0</v>
      </c>
      <c r="M79">
        <v>0</v>
      </c>
      <c r="N79" t="s">
        <v>23</v>
      </c>
      <c r="O79" t="s">
        <v>24</v>
      </c>
      <c r="P79" t="s">
        <v>0</v>
      </c>
      <c r="Q79">
        <v>0</v>
      </c>
      <c r="R79">
        <v>0</v>
      </c>
    </row>
    <row r="80" spans="1:18" x14ac:dyDescent="0.25">
      <c r="A80" s="9" t="s">
        <v>0</v>
      </c>
      <c r="B80" t="s">
        <v>162</v>
      </c>
      <c r="C80" t="s">
        <v>0</v>
      </c>
      <c r="D80" t="s">
        <v>163</v>
      </c>
      <c r="E80"/>
      <c r="F80" t="s">
        <v>0</v>
      </c>
      <c r="G80" s="10">
        <f>TODAY()+74</f>
        <v>44073.61320634259</v>
      </c>
      <c r="H80" s="10">
        <f>TODAY()+76</f>
        <v>44075.61320634259</v>
      </c>
      <c r="I80" t="s">
        <v>0</v>
      </c>
      <c r="J80">
        <v>0</v>
      </c>
      <c r="K80">
        <v>8</v>
      </c>
      <c r="L80">
        <v>0</v>
      </c>
      <c r="M80">
        <v>0</v>
      </c>
      <c r="N80" t="s">
        <v>23</v>
      </c>
      <c r="O80" t="s">
        <v>24</v>
      </c>
      <c r="P80" t="s">
        <v>0</v>
      </c>
      <c r="Q80">
        <v>0</v>
      </c>
      <c r="R80">
        <v>0</v>
      </c>
    </row>
    <row r="81" spans="1:18" x14ac:dyDescent="0.25">
      <c r="A81" s="9" t="s">
        <v>0</v>
      </c>
      <c r="B81" t="s">
        <v>164</v>
      </c>
      <c r="C81" t="s">
        <v>0</v>
      </c>
      <c r="D81" t="s">
        <v>165</v>
      </c>
      <c r="E81"/>
      <c r="F81" t="s">
        <v>0</v>
      </c>
      <c r="G81" s="10">
        <f>TODAY()+75</f>
        <v>44074.61320634259</v>
      </c>
      <c r="H81" s="10">
        <f>TODAY()+76</f>
        <v>44075.61320634259</v>
      </c>
      <c r="I81" t="s">
        <v>0</v>
      </c>
      <c r="J81">
        <v>0</v>
      </c>
      <c r="K81">
        <v>8</v>
      </c>
      <c r="L81">
        <v>0</v>
      </c>
      <c r="M81">
        <v>0</v>
      </c>
      <c r="N81" t="s">
        <v>23</v>
      </c>
      <c r="O81" t="s">
        <v>24</v>
      </c>
      <c r="P81" t="s">
        <v>0</v>
      </c>
      <c r="Q81">
        <v>0</v>
      </c>
      <c r="R81">
        <v>0</v>
      </c>
    </row>
    <row r="82" spans="1:18" x14ac:dyDescent="0.25">
      <c r="A82" s="9" t="s">
        <v>0</v>
      </c>
      <c r="B82" t="s">
        <v>166</v>
      </c>
      <c r="C82" t="s">
        <v>0</v>
      </c>
      <c r="D82" t="s">
        <v>167</v>
      </c>
      <c r="E82"/>
      <c r="F82" t="s">
        <v>0</v>
      </c>
      <c r="G82" s="10">
        <f>TODAY()+76</f>
        <v>44075.61320634259</v>
      </c>
      <c r="H82" s="10">
        <f>TODAY()+77</f>
        <v>44076.61320634259</v>
      </c>
      <c r="I82" t="s">
        <v>0</v>
      </c>
      <c r="J82">
        <v>0</v>
      </c>
      <c r="K82">
        <v>8</v>
      </c>
      <c r="L82">
        <v>0</v>
      </c>
      <c r="M82">
        <v>0</v>
      </c>
      <c r="N82" t="s">
        <v>23</v>
      </c>
      <c r="O82" t="s">
        <v>24</v>
      </c>
      <c r="P82" t="s">
        <v>0</v>
      </c>
      <c r="Q82">
        <v>0</v>
      </c>
      <c r="R82">
        <v>0</v>
      </c>
    </row>
    <row r="83" spans="1:18" x14ac:dyDescent="0.25">
      <c r="A83" s="9" t="s">
        <v>0</v>
      </c>
      <c r="B83" t="s">
        <v>168</v>
      </c>
      <c r="C83" t="s">
        <v>0</v>
      </c>
      <c r="D83" t="s">
        <v>169</v>
      </c>
      <c r="E83"/>
      <c r="F83" t="s">
        <v>0</v>
      </c>
      <c r="G83" s="10">
        <f>TODAY()+77</f>
        <v>44076.61320634259</v>
      </c>
      <c r="H83" s="10">
        <f>TODAY()+78</f>
        <v>44077.61320634259</v>
      </c>
      <c r="I83" t="s">
        <v>0</v>
      </c>
      <c r="J83">
        <v>0</v>
      </c>
      <c r="K83">
        <v>8</v>
      </c>
      <c r="L83">
        <v>0</v>
      </c>
      <c r="M83">
        <v>0</v>
      </c>
      <c r="N83" t="s">
        <v>23</v>
      </c>
      <c r="O83" t="s">
        <v>24</v>
      </c>
      <c r="P83" t="s">
        <v>0</v>
      </c>
      <c r="Q83">
        <v>0</v>
      </c>
      <c r="R83">
        <v>0</v>
      </c>
    </row>
    <row r="84" spans="1:18" x14ac:dyDescent="0.25">
      <c r="A84" s="9" t="s">
        <v>0</v>
      </c>
      <c r="B84" t="s">
        <v>170</v>
      </c>
      <c r="C84" t="s">
        <v>0</v>
      </c>
      <c r="D84" t="s">
        <v>171</v>
      </c>
      <c r="E84"/>
      <c r="F84" t="s">
        <v>0</v>
      </c>
      <c r="G84" s="10">
        <f>TODAY()+78</f>
        <v>44077.61320634259</v>
      </c>
      <c r="H84" s="10">
        <f>TODAY()+79</f>
        <v>44078.61320634259</v>
      </c>
      <c r="I84" t="s">
        <v>0</v>
      </c>
      <c r="J84">
        <v>0</v>
      </c>
      <c r="K84">
        <v>8</v>
      </c>
      <c r="L84">
        <v>0</v>
      </c>
      <c r="M84">
        <v>0</v>
      </c>
      <c r="N84" t="s">
        <v>23</v>
      </c>
      <c r="O84" t="s">
        <v>24</v>
      </c>
      <c r="P84" t="s">
        <v>0</v>
      </c>
      <c r="Q84">
        <v>0</v>
      </c>
      <c r="R84">
        <v>0</v>
      </c>
    </row>
    <row r="85" spans="1:18" x14ac:dyDescent="0.25">
      <c r="A85" s="9" t="s">
        <v>0</v>
      </c>
      <c r="B85" t="s">
        <v>172</v>
      </c>
      <c r="C85" t="s">
        <v>0</v>
      </c>
      <c r="D85" t="s">
        <v>173</v>
      </c>
      <c r="E85"/>
      <c r="F85" t="s">
        <v>0</v>
      </c>
      <c r="G85" s="10">
        <f>TODAY()+79</f>
        <v>44078.61320634259</v>
      </c>
      <c r="H85" s="10">
        <f>TODAY()+80</f>
        <v>44079.61320634259</v>
      </c>
      <c r="I85" t="s">
        <v>0</v>
      </c>
      <c r="J85">
        <v>0</v>
      </c>
      <c r="K85">
        <v>8</v>
      </c>
      <c r="L85">
        <v>0</v>
      </c>
      <c r="M85">
        <v>0</v>
      </c>
      <c r="N85" t="s">
        <v>23</v>
      </c>
      <c r="O85" t="s">
        <v>24</v>
      </c>
      <c r="P85" t="s">
        <v>0</v>
      </c>
      <c r="Q85">
        <v>0</v>
      </c>
      <c r="R85">
        <v>0</v>
      </c>
    </row>
    <row r="86" spans="1:18" x14ac:dyDescent="0.25">
      <c r="A86" s="9" t="s">
        <v>0</v>
      </c>
      <c r="B86" t="s">
        <v>174</v>
      </c>
      <c r="C86" t="s">
        <v>0</v>
      </c>
      <c r="D86" t="s">
        <v>175</v>
      </c>
      <c r="E86"/>
      <c r="F86" t="s">
        <v>0</v>
      </c>
      <c r="G86" s="10">
        <f>TODAY()+80</f>
        <v>44079.613206354166</v>
      </c>
      <c r="H86" s="10">
        <f>TODAY()+81</f>
        <v>44080.613206354166</v>
      </c>
      <c r="I86" t="s">
        <v>0</v>
      </c>
      <c r="J86">
        <v>0</v>
      </c>
      <c r="K86">
        <v>8</v>
      </c>
      <c r="L86">
        <v>0</v>
      </c>
      <c r="M86">
        <v>0</v>
      </c>
      <c r="N86" t="s">
        <v>23</v>
      </c>
      <c r="O86" t="s">
        <v>24</v>
      </c>
      <c r="P86" t="s">
        <v>0</v>
      </c>
      <c r="Q86">
        <v>0</v>
      </c>
      <c r="R86">
        <v>0</v>
      </c>
    </row>
    <row r="87" spans="1:18" x14ac:dyDescent="0.25">
      <c r="A87" s="9" t="s">
        <v>0</v>
      </c>
      <c r="B87" t="s">
        <v>176</v>
      </c>
      <c r="C87" t="s">
        <v>0</v>
      </c>
      <c r="D87" t="s">
        <v>177</v>
      </c>
      <c r="E87"/>
      <c r="F87" t="s">
        <v>0</v>
      </c>
      <c r="G87" s="10">
        <f>TODAY()+81</f>
        <v>44080.613206354166</v>
      </c>
      <c r="H87" s="10">
        <f>TODAY()+83</f>
        <v>44082.613206354166</v>
      </c>
      <c r="I87" t="s">
        <v>0</v>
      </c>
      <c r="J87">
        <v>0</v>
      </c>
      <c r="K87">
        <v>8</v>
      </c>
      <c r="L87">
        <v>0</v>
      </c>
      <c r="M87">
        <v>0</v>
      </c>
      <c r="N87" t="s">
        <v>23</v>
      </c>
      <c r="O87" t="s">
        <v>24</v>
      </c>
      <c r="P87" t="s">
        <v>0</v>
      </c>
      <c r="Q87">
        <v>0</v>
      </c>
      <c r="R87">
        <v>0</v>
      </c>
    </row>
    <row r="88" spans="1:18" x14ac:dyDescent="0.25">
      <c r="A88" s="9" t="s">
        <v>0</v>
      </c>
      <c r="B88" t="s">
        <v>178</v>
      </c>
      <c r="C88" t="s">
        <v>0</v>
      </c>
      <c r="D88" t="s">
        <v>179</v>
      </c>
      <c r="E88"/>
      <c r="F88" t="s">
        <v>0</v>
      </c>
      <c r="G88" s="10">
        <f>TODAY()+82</f>
        <v>44081.613206354166</v>
      </c>
      <c r="H88" s="10">
        <f>TODAY()+83</f>
        <v>44082.613206354166</v>
      </c>
      <c r="I88" t="s">
        <v>0</v>
      </c>
      <c r="J88">
        <v>0</v>
      </c>
      <c r="K88">
        <v>8</v>
      </c>
      <c r="L88">
        <v>0</v>
      </c>
      <c r="M88">
        <v>0</v>
      </c>
      <c r="N88" t="s">
        <v>23</v>
      </c>
      <c r="O88" t="s">
        <v>24</v>
      </c>
      <c r="P88" t="s">
        <v>0</v>
      </c>
      <c r="Q88">
        <v>0</v>
      </c>
      <c r="R88">
        <v>0</v>
      </c>
    </row>
    <row r="89" spans="1:18" x14ac:dyDescent="0.25">
      <c r="A89" s="6" t="s">
        <v>0</v>
      </c>
      <c r="B89" s="7" t="s">
        <v>180</v>
      </c>
      <c r="C89" s="7" t="s">
        <v>181</v>
      </c>
      <c r="D89" s="7"/>
      <c r="E89" s="7"/>
      <c r="F89" s="7" t="s">
        <v>0</v>
      </c>
      <c r="G89" s="8">
        <f>TODAY()+84</f>
        <v>44083.613206354166</v>
      </c>
      <c r="H89" s="8">
        <f>TODAY()+90</f>
        <v>44089.613206354166</v>
      </c>
      <c r="I89" s="7" t="s">
        <v>0</v>
      </c>
      <c r="J89" s="7">
        <v>0</v>
      </c>
      <c r="K89" s="7">
        <v>40</v>
      </c>
      <c r="L89" s="7">
        <v>0</v>
      </c>
      <c r="M89" s="7">
        <v>0</v>
      </c>
      <c r="N89" s="7" t="s">
        <v>0</v>
      </c>
      <c r="O89" s="7" t="s">
        <v>0</v>
      </c>
      <c r="P89" s="7" t="s">
        <v>0</v>
      </c>
      <c r="Q89" s="7">
        <v>0</v>
      </c>
      <c r="R89" s="7">
        <v>0</v>
      </c>
    </row>
    <row r="90" spans="1:18" x14ac:dyDescent="0.25">
      <c r="A90" s="9" t="s">
        <v>0</v>
      </c>
      <c r="B90" t="s">
        <v>182</v>
      </c>
      <c r="C90" t="s">
        <v>0</v>
      </c>
      <c r="D90" t="s">
        <v>183</v>
      </c>
      <c r="E90"/>
      <c r="F90" t="s">
        <v>0</v>
      </c>
      <c r="G90" s="10">
        <f>TODAY()+84</f>
        <v>44083.613206354166</v>
      </c>
      <c r="H90" s="10">
        <f>TODAY()+84</f>
        <v>44083.613206354166</v>
      </c>
      <c r="I90" t="s">
        <v>0</v>
      </c>
      <c r="J90">
        <v>0</v>
      </c>
      <c r="K90">
        <v>8</v>
      </c>
      <c r="L90">
        <v>0</v>
      </c>
      <c r="M90">
        <v>0</v>
      </c>
      <c r="N90" t="s">
        <v>23</v>
      </c>
      <c r="O90" t="s">
        <v>24</v>
      </c>
      <c r="P90" t="s">
        <v>0</v>
      </c>
      <c r="Q90">
        <v>0</v>
      </c>
      <c r="R90">
        <v>0</v>
      </c>
    </row>
    <row r="91" spans="1:18" x14ac:dyDescent="0.25">
      <c r="A91" s="9" t="s">
        <v>0</v>
      </c>
      <c r="B91" t="s">
        <v>184</v>
      </c>
      <c r="C91" t="s">
        <v>0</v>
      </c>
      <c r="D91" t="s">
        <v>185</v>
      </c>
      <c r="E91"/>
      <c r="F91" t="s">
        <v>0</v>
      </c>
      <c r="G91" s="10">
        <f>TODAY()+85</f>
        <v>44084.613206354166</v>
      </c>
      <c r="H91" s="10">
        <f>TODAY()+85</f>
        <v>44084.613206354166</v>
      </c>
      <c r="I91" t="s">
        <v>0</v>
      </c>
      <c r="J91">
        <v>0</v>
      </c>
      <c r="K91">
        <v>8</v>
      </c>
      <c r="L91">
        <v>0</v>
      </c>
      <c r="M91">
        <v>0</v>
      </c>
      <c r="N91" t="s">
        <v>23</v>
      </c>
      <c r="O91" t="s">
        <v>24</v>
      </c>
      <c r="P91" t="s">
        <v>0</v>
      </c>
      <c r="Q91">
        <v>0</v>
      </c>
      <c r="R91">
        <v>0</v>
      </c>
    </row>
    <row r="92" spans="1:18" x14ac:dyDescent="0.25">
      <c r="A92" s="9" t="s">
        <v>0</v>
      </c>
      <c r="B92" t="s">
        <v>186</v>
      </c>
      <c r="C92" t="s">
        <v>0</v>
      </c>
      <c r="D92" t="s">
        <v>187</v>
      </c>
      <c r="E92"/>
      <c r="F92" t="s">
        <v>0</v>
      </c>
      <c r="G92" s="10">
        <f>TODAY()+86</f>
        <v>44085.613206354166</v>
      </c>
      <c r="H92" s="10">
        <f>TODAY()+86</f>
        <v>44085.613206354166</v>
      </c>
      <c r="I92" t="s">
        <v>0</v>
      </c>
      <c r="J92">
        <v>0</v>
      </c>
      <c r="K92">
        <v>8</v>
      </c>
      <c r="L92">
        <v>0</v>
      </c>
      <c r="M92">
        <v>0</v>
      </c>
      <c r="N92" t="s">
        <v>23</v>
      </c>
      <c r="O92" t="s">
        <v>24</v>
      </c>
      <c r="P92" t="s">
        <v>0</v>
      </c>
      <c r="Q92">
        <v>0</v>
      </c>
      <c r="R92">
        <v>0</v>
      </c>
    </row>
    <row r="93" spans="1:18" x14ac:dyDescent="0.25">
      <c r="A93" s="9" t="s">
        <v>0</v>
      </c>
      <c r="B93" t="s">
        <v>188</v>
      </c>
      <c r="C93" t="s">
        <v>0</v>
      </c>
      <c r="D93" t="s">
        <v>189</v>
      </c>
      <c r="E93"/>
      <c r="F93" t="s">
        <v>0</v>
      </c>
      <c r="G93" s="10">
        <f>TODAY()+87</f>
        <v>44086.613206354166</v>
      </c>
      <c r="H93" s="10">
        <f>TODAY()+87</f>
        <v>44086.613206354166</v>
      </c>
      <c r="I93" t="s">
        <v>0</v>
      </c>
      <c r="J93">
        <v>0</v>
      </c>
      <c r="K93">
        <v>8</v>
      </c>
      <c r="L93">
        <v>0</v>
      </c>
      <c r="M93">
        <v>0</v>
      </c>
      <c r="N93" t="s">
        <v>23</v>
      </c>
      <c r="O93" t="s">
        <v>24</v>
      </c>
      <c r="P93" t="s">
        <v>0</v>
      </c>
      <c r="Q93">
        <v>0</v>
      </c>
      <c r="R93">
        <v>0</v>
      </c>
    </row>
    <row r="94" spans="1:18" x14ac:dyDescent="0.25">
      <c r="A94" s="9" t="s">
        <v>0</v>
      </c>
      <c r="B94" t="s">
        <v>190</v>
      </c>
      <c r="C94" t="s">
        <v>0</v>
      </c>
      <c r="D94" t="s">
        <v>191</v>
      </c>
      <c r="E94"/>
      <c r="F94" t="s">
        <v>0</v>
      </c>
      <c r="G94" s="10">
        <f>TODAY()+88</f>
        <v>44087.613206354166</v>
      </c>
      <c r="H94" s="10">
        <f>TODAY()+90</f>
        <v>44089.613206354166</v>
      </c>
      <c r="I94" t="s">
        <v>0</v>
      </c>
      <c r="J94">
        <v>0</v>
      </c>
      <c r="K94">
        <v>8</v>
      </c>
      <c r="L94">
        <v>0</v>
      </c>
      <c r="M94">
        <v>0</v>
      </c>
      <c r="N94" t="s">
        <v>23</v>
      </c>
      <c r="O94" t="s">
        <v>24</v>
      </c>
      <c r="P94" t="s">
        <v>0</v>
      </c>
      <c r="Q94">
        <v>0</v>
      </c>
      <c r="R94">
        <v>0</v>
      </c>
    </row>
    <row r="95" spans="1:18" x14ac:dyDescent="0.25">
      <c r="A95" s="9" t="s">
        <v>0</v>
      </c>
      <c r="B95" t="s">
        <v>192</v>
      </c>
      <c r="C95" t="s">
        <v>0</v>
      </c>
      <c r="D95" t="s">
        <v>193</v>
      </c>
      <c r="E95"/>
      <c r="F95" t="s">
        <v>0</v>
      </c>
      <c r="G95" s="10">
        <f>TODAY()+89</f>
        <v>44088.613206354166</v>
      </c>
      <c r="H95" s="10">
        <f>TODAY()+90</f>
        <v>44089.613206354166</v>
      </c>
      <c r="I95" t="s">
        <v>0</v>
      </c>
      <c r="J95">
        <v>0</v>
      </c>
      <c r="K95">
        <v>8</v>
      </c>
      <c r="L95">
        <v>0</v>
      </c>
      <c r="M95">
        <v>0</v>
      </c>
      <c r="N95" t="s">
        <v>23</v>
      </c>
      <c r="O95" t="s">
        <v>24</v>
      </c>
      <c r="P95" t="s">
        <v>0</v>
      </c>
      <c r="Q95">
        <v>0</v>
      </c>
      <c r="R95">
        <v>0</v>
      </c>
    </row>
    <row r="96" spans="1:18" x14ac:dyDescent="0.25">
      <c r="A96" s="9" t="s">
        <v>0</v>
      </c>
      <c r="B96" t="s">
        <v>194</v>
      </c>
      <c r="C96" t="s">
        <v>0</v>
      </c>
      <c r="D96" t="s">
        <v>195</v>
      </c>
      <c r="E96"/>
      <c r="F96" t="s">
        <v>0</v>
      </c>
      <c r="G96" s="10">
        <f>TODAY()+90</f>
        <v>44089.61320636574</v>
      </c>
      <c r="H96" s="10">
        <f>TODAY()+90</f>
        <v>44089.61320636574</v>
      </c>
      <c r="I96" t="s">
        <v>0</v>
      </c>
      <c r="J96">
        <v>0</v>
      </c>
      <c r="K96">
        <v>8</v>
      </c>
      <c r="L96">
        <v>0</v>
      </c>
      <c r="M96">
        <v>0</v>
      </c>
      <c r="N96" t="s">
        <v>23</v>
      </c>
      <c r="O96" t="s">
        <v>24</v>
      </c>
      <c r="P96" t="s">
        <v>0</v>
      </c>
      <c r="Q96">
        <v>0</v>
      </c>
      <c r="R96">
        <v>0</v>
      </c>
    </row>
    <row r="97" spans="1:18" x14ac:dyDescent="0.25">
      <c r="A97" s="6" t="s">
        <v>0</v>
      </c>
      <c r="B97" s="7" t="s">
        <v>196</v>
      </c>
      <c r="C97" s="7" t="s">
        <v>197</v>
      </c>
      <c r="D97" s="7"/>
      <c r="E97" s="7"/>
      <c r="F97" s="7" t="s">
        <v>0</v>
      </c>
      <c r="G97" s="8">
        <f>TODAY()+92</f>
        <v>44091.61320636574</v>
      </c>
      <c r="H97" s="8">
        <f>TODAY()+98</f>
        <v>44097.61320636574</v>
      </c>
      <c r="I97" s="7" t="s">
        <v>0</v>
      </c>
      <c r="J97" s="7">
        <v>0</v>
      </c>
      <c r="K97" s="7">
        <v>32</v>
      </c>
      <c r="L97" s="7">
        <v>0</v>
      </c>
      <c r="M97" s="7">
        <v>0</v>
      </c>
      <c r="N97" s="7" t="s">
        <v>0</v>
      </c>
      <c r="O97" s="7" t="s">
        <v>0</v>
      </c>
      <c r="P97" s="7" t="s">
        <v>0</v>
      </c>
      <c r="Q97" s="7">
        <v>0</v>
      </c>
      <c r="R97" s="7">
        <v>0</v>
      </c>
    </row>
    <row r="98" spans="1:18" x14ac:dyDescent="0.25">
      <c r="A98" s="9" t="s">
        <v>0</v>
      </c>
      <c r="B98" t="s">
        <v>198</v>
      </c>
      <c r="C98" t="s">
        <v>0</v>
      </c>
      <c r="D98" t="s">
        <v>199</v>
      </c>
      <c r="E98"/>
      <c r="F98" t="s">
        <v>0</v>
      </c>
      <c r="G98" s="10">
        <f>TODAY()+92</f>
        <v>44091.61320636574</v>
      </c>
      <c r="H98" s="10">
        <f>TODAY()+93</f>
        <v>44092.61320636574</v>
      </c>
      <c r="I98" t="s">
        <v>0</v>
      </c>
      <c r="J98">
        <v>0</v>
      </c>
      <c r="K98">
        <v>8</v>
      </c>
      <c r="L98">
        <v>0</v>
      </c>
      <c r="M98">
        <v>0</v>
      </c>
      <c r="N98" t="s">
        <v>23</v>
      </c>
      <c r="O98" t="s">
        <v>24</v>
      </c>
      <c r="P98" t="s">
        <v>0</v>
      </c>
      <c r="Q98">
        <v>0</v>
      </c>
      <c r="R98">
        <v>0</v>
      </c>
    </row>
    <row r="99" spans="1:18" x14ac:dyDescent="0.25">
      <c r="A99" s="9" t="s">
        <v>0</v>
      </c>
      <c r="B99" t="s">
        <v>200</v>
      </c>
      <c r="C99" t="s">
        <v>0</v>
      </c>
      <c r="D99" t="s">
        <v>201</v>
      </c>
      <c r="E99"/>
      <c r="F99" t="s">
        <v>0</v>
      </c>
      <c r="G99" s="10">
        <f>TODAY()+93</f>
        <v>44092.61320636574</v>
      </c>
      <c r="H99" s="10">
        <f>TODAY()+94</f>
        <v>44093.61320636574</v>
      </c>
      <c r="I99" t="s">
        <v>0</v>
      </c>
      <c r="J99">
        <v>0</v>
      </c>
      <c r="K99">
        <v>8</v>
      </c>
      <c r="L99">
        <v>0</v>
      </c>
      <c r="M99">
        <v>0</v>
      </c>
      <c r="N99" t="s">
        <v>23</v>
      </c>
      <c r="O99" t="s">
        <v>24</v>
      </c>
      <c r="P99" t="s">
        <v>0</v>
      </c>
      <c r="Q99">
        <v>0</v>
      </c>
      <c r="R99">
        <v>0</v>
      </c>
    </row>
    <row r="100" spans="1:18" x14ac:dyDescent="0.25">
      <c r="A100" s="9" t="s">
        <v>0</v>
      </c>
      <c r="B100" t="s">
        <v>202</v>
      </c>
      <c r="C100" t="s">
        <v>0</v>
      </c>
      <c r="D100" t="s">
        <v>203</v>
      </c>
      <c r="E100"/>
      <c r="F100" t="s">
        <v>0</v>
      </c>
      <c r="G100" s="10">
        <f>TODAY()+94</f>
        <v>44093.61320636574</v>
      </c>
      <c r="H100" s="10">
        <f>TODAY()+95</f>
        <v>44094.61320636574</v>
      </c>
      <c r="I100" t="s">
        <v>0</v>
      </c>
      <c r="J100">
        <v>0</v>
      </c>
      <c r="K100">
        <v>8</v>
      </c>
      <c r="L100">
        <v>0</v>
      </c>
      <c r="M100">
        <v>0</v>
      </c>
      <c r="N100" t="s">
        <v>23</v>
      </c>
      <c r="O100" t="s">
        <v>24</v>
      </c>
      <c r="P100" t="s">
        <v>0</v>
      </c>
      <c r="Q100">
        <v>0</v>
      </c>
      <c r="R100">
        <v>0</v>
      </c>
    </row>
    <row r="101" spans="1:18" x14ac:dyDescent="0.25">
      <c r="A101" s="9" t="s">
        <v>0</v>
      </c>
      <c r="B101" t="s">
        <v>204</v>
      </c>
      <c r="C101" t="s">
        <v>0</v>
      </c>
      <c r="D101" t="s">
        <v>205</v>
      </c>
      <c r="E101"/>
      <c r="F101" t="s">
        <v>0</v>
      </c>
      <c r="G101" s="10">
        <f>TODAY()+95</f>
        <v>44094.61320636574</v>
      </c>
      <c r="H101" s="10">
        <f>TODAY()+97</f>
        <v>44096.61320636574</v>
      </c>
      <c r="I101" t="s">
        <v>0</v>
      </c>
      <c r="J101">
        <v>0</v>
      </c>
      <c r="K101">
        <v>8</v>
      </c>
      <c r="L101">
        <v>0</v>
      </c>
      <c r="M101">
        <v>0</v>
      </c>
      <c r="N101" t="s">
        <v>23</v>
      </c>
      <c r="O101" t="s">
        <v>24</v>
      </c>
      <c r="P101" t="s">
        <v>0</v>
      </c>
      <c r="Q101">
        <v>0</v>
      </c>
      <c r="R101">
        <v>0</v>
      </c>
    </row>
    <row r="102" spans="1:18" x14ac:dyDescent="0.25">
      <c r="A102" s="9" t="s">
        <v>0</v>
      </c>
      <c r="B102" t="s">
        <v>206</v>
      </c>
      <c r="C102" t="s">
        <v>0</v>
      </c>
      <c r="D102" t="s">
        <v>207</v>
      </c>
      <c r="E102"/>
      <c r="F102" t="s">
        <v>0</v>
      </c>
      <c r="G102" s="10">
        <f>TODAY()+96</f>
        <v>44095.61320636574</v>
      </c>
      <c r="H102" s="10">
        <f>TODAY()+97</f>
        <v>44096.61320636574</v>
      </c>
      <c r="I102" t="s">
        <v>0</v>
      </c>
      <c r="J102">
        <v>0</v>
      </c>
      <c r="K102">
        <v>8</v>
      </c>
      <c r="L102">
        <v>0</v>
      </c>
      <c r="M102">
        <v>0</v>
      </c>
      <c r="N102" t="s">
        <v>23</v>
      </c>
      <c r="O102" t="s">
        <v>24</v>
      </c>
      <c r="P102" t="s">
        <v>0</v>
      </c>
      <c r="Q102">
        <v>0</v>
      </c>
      <c r="R102">
        <v>0</v>
      </c>
    </row>
    <row r="103" spans="1:18" x14ac:dyDescent="0.25">
      <c r="A103" s="9" t="s">
        <v>0</v>
      </c>
      <c r="B103" t="s">
        <v>208</v>
      </c>
      <c r="C103" t="s">
        <v>0</v>
      </c>
      <c r="D103" t="s">
        <v>209</v>
      </c>
      <c r="E103"/>
      <c r="F103" t="s">
        <v>0</v>
      </c>
      <c r="G103" s="10">
        <f>TODAY()+97</f>
        <v>44096.61320636574</v>
      </c>
      <c r="H103" s="10">
        <f>TODAY()+98</f>
        <v>44097.61320636574</v>
      </c>
      <c r="I103" t="s">
        <v>0</v>
      </c>
      <c r="J103">
        <v>0</v>
      </c>
      <c r="K103">
        <v>8</v>
      </c>
      <c r="L103">
        <v>0</v>
      </c>
      <c r="M103">
        <v>0</v>
      </c>
      <c r="N103" t="s">
        <v>23</v>
      </c>
      <c r="O103" t="s">
        <v>24</v>
      </c>
      <c r="P103" t="s">
        <v>0</v>
      </c>
      <c r="Q103">
        <v>0</v>
      </c>
      <c r="R103">
        <v>0</v>
      </c>
    </row>
    <row r="104" spans="1:18" x14ac:dyDescent="0.25">
      <c r="A104" s="6" t="s">
        <v>0</v>
      </c>
      <c r="B104" s="7" t="s">
        <v>210</v>
      </c>
      <c r="C104" s="7" t="s">
        <v>211</v>
      </c>
      <c r="D104" s="7"/>
      <c r="E104" s="7"/>
      <c r="F104" s="7" t="s">
        <v>0</v>
      </c>
      <c r="G104" s="8">
        <f>TODAY()+99</f>
        <v>44098.61320636574</v>
      </c>
      <c r="H104" s="8">
        <f>TODAY()+105</f>
        <v>44104.61320636574</v>
      </c>
      <c r="I104" s="7" t="s">
        <v>0</v>
      </c>
      <c r="J104" s="7">
        <v>0</v>
      </c>
      <c r="K104" s="7">
        <v>32</v>
      </c>
      <c r="L104" s="7">
        <v>0</v>
      </c>
      <c r="M104" s="7">
        <v>0</v>
      </c>
      <c r="N104" s="7" t="s">
        <v>0</v>
      </c>
      <c r="O104" s="7" t="s">
        <v>0</v>
      </c>
      <c r="P104" s="7" t="s">
        <v>0</v>
      </c>
      <c r="Q104" s="7">
        <v>0</v>
      </c>
      <c r="R104" s="7">
        <v>0</v>
      </c>
    </row>
    <row r="105" spans="1:18" x14ac:dyDescent="0.25">
      <c r="A105" s="9" t="s">
        <v>0</v>
      </c>
      <c r="B105" t="s">
        <v>212</v>
      </c>
      <c r="C105" t="s">
        <v>0</v>
      </c>
      <c r="D105" t="s">
        <v>213</v>
      </c>
      <c r="E105"/>
      <c r="F105" t="s">
        <v>0</v>
      </c>
      <c r="G105" s="10">
        <f>TODAY()+99</f>
        <v>44098.61320636574</v>
      </c>
      <c r="H105" s="10">
        <f>TODAY()+100</f>
        <v>44099.61320636574</v>
      </c>
      <c r="I105" t="s">
        <v>0</v>
      </c>
      <c r="J105">
        <v>0</v>
      </c>
      <c r="K105">
        <v>8</v>
      </c>
      <c r="L105">
        <v>0</v>
      </c>
      <c r="M105">
        <v>0</v>
      </c>
      <c r="N105" t="s">
        <v>23</v>
      </c>
      <c r="O105" t="s">
        <v>24</v>
      </c>
      <c r="P105" t="s">
        <v>0</v>
      </c>
      <c r="Q105">
        <v>0</v>
      </c>
      <c r="R105">
        <v>0</v>
      </c>
    </row>
    <row r="106" spans="1:18" x14ac:dyDescent="0.25">
      <c r="A106" s="9" t="s">
        <v>0</v>
      </c>
      <c r="B106" t="s">
        <v>214</v>
      </c>
      <c r="C106" t="s">
        <v>0</v>
      </c>
      <c r="D106" t="s">
        <v>215</v>
      </c>
      <c r="E106"/>
      <c r="F106" t="s">
        <v>0</v>
      </c>
      <c r="G106" s="10">
        <f>TODAY()+100</f>
        <v>44099.61320636574</v>
      </c>
      <c r="H106" s="10">
        <f>TODAY()+101</f>
        <v>44100.61320637731</v>
      </c>
      <c r="I106" t="s">
        <v>0</v>
      </c>
      <c r="J106">
        <v>0</v>
      </c>
      <c r="K106">
        <v>8</v>
      </c>
      <c r="L106">
        <v>0</v>
      </c>
      <c r="M106">
        <v>0</v>
      </c>
      <c r="N106" t="s">
        <v>23</v>
      </c>
      <c r="O106" t="s">
        <v>24</v>
      </c>
      <c r="P106" t="s">
        <v>0</v>
      </c>
      <c r="Q106">
        <v>0</v>
      </c>
      <c r="R106">
        <v>0</v>
      </c>
    </row>
    <row r="107" spans="1:18" x14ac:dyDescent="0.25">
      <c r="A107" s="9" t="s">
        <v>0</v>
      </c>
      <c r="B107" t="s">
        <v>216</v>
      </c>
      <c r="C107" t="s">
        <v>0</v>
      </c>
      <c r="D107" t="s">
        <v>217</v>
      </c>
      <c r="E107"/>
      <c r="F107" t="s">
        <v>0</v>
      </c>
      <c r="G107" s="10">
        <f>TODAY()+101</f>
        <v>44100.61320637731</v>
      </c>
      <c r="H107" s="10">
        <f>TODAY()+102</f>
        <v>44101.61320637731</v>
      </c>
      <c r="I107" t="s">
        <v>0</v>
      </c>
      <c r="J107">
        <v>0</v>
      </c>
      <c r="K107">
        <v>8</v>
      </c>
      <c r="L107">
        <v>0</v>
      </c>
      <c r="M107">
        <v>0</v>
      </c>
      <c r="N107" t="s">
        <v>23</v>
      </c>
      <c r="O107" t="s">
        <v>24</v>
      </c>
      <c r="P107" t="s">
        <v>0</v>
      </c>
      <c r="Q107">
        <v>0</v>
      </c>
      <c r="R107">
        <v>0</v>
      </c>
    </row>
    <row r="108" spans="1:18" x14ac:dyDescent="0.25">
      <c r="A108" s="9" t="s">
        <v>0</v>
      </c>
      <c r="B108" t="s">
        <v>218</v>
      </c>
      <c r="C108" t="s">
        <v>0</v>
      </c>
      <c r="D108" t="s">
        <v>219</v>
      </c>
      <c r="E108"/>
      <c r="F108" t="s">
        <v>0</v>
      </c>
      <c r="G108" s="10">
        <f>TODAY()+102</f>
        <v>44101.61320637731</v>
      </c>
      <c r="H108" s="10">
        <f>TODAY()+104</f>
        <v>44103.61320637731</v>
      </c>
      <c r="I108" t="s">
        <v>0</v>
      </c>
      <c r="J108">
        <v>0</v>
      </c>
      <c r="K108">
        <v>8</v>
      </c>
      <c r="L108">
        <v>0</v>
      </c>
      <c r="M108">
        <v>0</v>
      </c>
      <c r="N108" t="s">
        <v>23</v>
      </c>
      <c r="O108" t="s">
        <v>24</v>
      </c>
      <c r="P108" t="s">
        <v>0</v>
      </c>
      <c r="Q108">
        <v>0</v>
      </c>
      <c r="R108">
        <v>0</v>
      </c>
    </row>
    <row r="109" spans="1:18" x14ac:dyDescent="0.25">
      <c r="A109" s="9" t="s">
        <v>0</v>
      </c>
      <c r="B109" t="s">
        <v>220</v>
      </c>
      <c r="C109" t="s">
        <v>0</v>
      </c>
      <c r="D109" t="s">
        <v>221</v>
      </c>
      <c r="E109"/>
      <c r="F109" t="s">
        <v>0</v>
      </c>
      <c r="G109" s="10">
        <f>TODAY()+103</f>
        <v>44102.61320637731</v>
      </c>
      <c r="H109" s="10">
        <f>TODAY()+104</f>
        <v>44103.61320637731</v>
      </c>
      <c r="I109" t="s">
        <v>0</v>
      </c>
      <c r="J109">
        <v>0</v>
      </c>
      <c r="K109">
        <v>8</v>
      </c>
      <c r="L109">
        <v>0</v>
      </c>
      <c r="M109">
        <v>0</v>
      </c>
      <c r="N109" t="s">
        <v>23</v>
      </c>
      <c r="O109" t="s">
        <v>24</v>
      </c>
      <c r="P109" t="s">
        <v>0</v>
      </c>
      <c r="Q109">
        <v>0</v>
      </c>
      <c r="R109">
        <v>0</v>
      </c>
    </row>
    <row r="110" spans="1:18" x14ac:dyDescent="0.25">
      <c r="A110" s="9" t="s">
        <v>0</v>
      </c>
      <c r="B110" t="s">
        <v>222</v>
      </c>
      <c r="C110" t="s">
        <v>0</v>
      </c>
      <c r="D110" t="s">
        <v>223</v>
      </c>
      <c r="E110"/>
      <c r="F110" t="s">
        <v>0</v>
      </c>
      <c r="G110" s="10">
        <f>TODAY()+104</f>
        <v>44103.61320637731</v>
      </c>
      <c r="H110" s="10">
        <f>TODAY()+105</f>
        <v>44104.61320637731</v>
      </c>
      <c r="I110" t="s">
        <v>0</v>
      </c>
      <c r="J110">
        <v>0</v>
      </c>
      <c r="K110">
        <v>8</v>
      </c>
      <c r="L110">
        <v>0</v>
      </c>
      <c r="M110">
        <v>0</v>
      </c>
      <c r="N110" t="s">
        <v>23</v>
      </c>
      <c r="O110" t="s">
        <v>24</v>
      </c>
      <c r="P110" t="s">
        <v>0</v>
      </c>
      <c r="Q110">
        <v>0</v>
      </c>
      <c r="R110">
        <v>0</v>
      </c>
    </row>
    <row r="111" spans="1:18" x14ac:dyDescent="0.25">
      <c r="A111" s="6" t="s">
        <v>0</v>
      </c>
      <c r="B111" s="7" t="s">
        <v>224</v>
      </c>
      <c r="C111" s="7" t="s">
        <v>225</v>
      </c>
      <c r="D111" s="7"/>
      <c r="E111" s="7"/>
      <c r="F111" s="7" t="s">
        <v>0</v>
      </c>
      <c r="G111" s="8">
        <f>TODAY()+106</f>
        <v>44105.61320637731</v>
      </c>
      <c r="H111" s="8">
        <f>TODAY()+113</f>
        <v>44112.61320637731</v>
      </c>
      <c r="I111" s="7" t="s">
        <v>0</v>
      </c>
      <c r="J111" s="7">
        <v>0</v>
      </c>
      <c r="K111" s="7">
        <v>40</v>
      </c>
      <c r="L111" s="7">
        <v>0</v>
      </c>
      <c r="M111" s="7">
        <v>0</v>
      </c>
      <c r="N111" s="7" t="s">
        <v>0</v>
      </c>
      <c r="O111" s="7" t="s">
        <v>0</v>
      </c>
      <c r="P111" s="7" t="s">
        <v>0</v>
      </c>
      <c r="Q111" s="7">
        <v>0</v>
      </c>
      <c r="R111" s="7">
        <v>0</v>
      </c>
    </row>
    <row r="112" spans="1:18" x14ac:dyDescent="0.25">
      <c r="A112" s="9" t="s">
        <v>0</v>
      </c>
      <c r="B112" t="s">
        <v>226</v>
      </c>
      <c r="C112" t="s">
        <v>0</v>
      </c>
      <c r="D112" t="s">
        <v>227</v>
      </c>
      <c r="E112"/>
      <c r="F112" t="s">
        <v>0</v>
      </c>
      <c r="G112" s="10">
        <f>TODAY()+106</f>
        <v>44105.61320637731</v>
      </c>
      <c r="H112" s="10">
        <f>TODAY()+107</f>
        <v>44106.61320637731</v>
      </c>
      <c r="I112" t="s">
        <v>0</v>
      </c>
      <c r="J112">
        <v>0</v>
      </c>
      <c r="K112">
        <v>8</v>
      </c>
      <c r="L112">
        <v>0</v>
      </c>
      <c r="M112">
        <v>0</v>
      </c>
      <c r="N112" t="s">
        <v>23</v>
      </c>
      <c r="O112" t="s">
        <v>24</v>
      </c>
      <c r="P112" t="s">
        <v>0</v>
      </c>
      <c r="Q112">
        <v>0</v>
      </c>
      <c r="R112">
        <v>0</v>
      </c>
    </row>
    <row r="113" spans="1:18" x14ac:dyDescent="0.25">
      <c r="A113" s="9" t="s">
        <v>0</v>
      </c>
      <c r="B113" t="s">
        <v>228</v>
      </c>
      <c r="C113" t="s">
        <v>0</v>
      </c>
      <c r="D113" t="s">
        <v>229</v>
      </c>
      <c r="E113"/>
      <c r="F113" t="s">
        <v>0</v>
      </c>
      <c r="G113" s="10">
        <f>TODAY()+107</f>
        <v>44106.61320637731</v>
      </c>
      <c r="H113" s="10">
        <f>TODAY()+108</f>
        <v>44107.61320637731</v>
      </c>
      <c r="I113" t="s">
        <v>0</v>
      </c>
      <c r="J113">
        <v>0</v>
      </c>
      <c r="K113">
        <v>8</v>
      </c>
      <c r="L113">
        <v>0</v>
      </c>
      <c r="M113">
        <v>0</v>
      </c>
      <c r="N113" t="s">
        <v>23</v>
      </c>
      <c r="O113" t="s">
        <v>24</v>
      </c>
      <c r="P113" t="s">
        <v>0</v>
      </c>
      <c r="Q113">
        <v>0</v>
      </c>
      <c r="R113">
        <v>0</v>
      </c>
    </row>
    <row r="114" spans="1:18" x14ac:dyDescent="0.25">
      <c r="A114" s="9" t="s">
        <v>0</v>
      </c>
      <c r="B114" t="s">
        <v>230</v>
      </c>
      <c r="C114" t="s">
        <v>0</v>
      </c>
      <c r="D114" t="s">
        <v>231</v>
      </c>
      <c r="E114"/>
      <c r="F114" t="s">
        <v>0</v>
      </c>
      <c r="G114" s="10">
        <f>TODAY()+108</f>
        <v>44107.61320637731</v>
      </c>
      <c r="H114" s="10">
        <f>TODAY()+109</f>
        <v>44108.61320637731</v>
      </c>
      <c r="I114" t="s">
        <v>0</v>
      </c>
      <c r="J114">
        <v>0</v>
      </c>
      <c r="K114">
        <v>8</v>
      </c>
      <c r="L114">
        <v>0</v>
      </c>
      <c r="M114">
        <v>0</v>
      </c>
      <c r="N114" t="s">
        <v>23</v>
      </c>
      <c r="O114" t="s">
        <v>24</v>
      </c>
      <c r="P114" t="s">
        <v>0</v>
      </c>
      <c r="Q114">
        <v>0</v>
      </c>
      <c r="R114">
        <v>0</v>
      </c>
    </row>
    <row r="115" spans="1:18" x14ac:dyDescent="0.25">
      <c r="A115" s="9" t="s">
        <v>0</v>
      </c>
      <c r="B115" t="s">
        <v>232</v>
      </c>
      <c r="C115" t="s">
        <v>0</v>
      </c>
      <c r="D115" t="s">
        <v>233</v>
      </c>
      <c r="E115"/>
      <c r="F115" t="s">
        <v>0</v>
      </c>
      <c r="G115" s="10">
        <f>TODAY()+109</f>
        <v>44108.61320637731</v>
      </c>
      <c r="H115" s="10">
        <f>TODAY()+111</f>
        <v>44110.61320637731</v>
      </c>
      <c r="I115" t="s">
        <v>0</v>
      </c>
      <c r="J115">
        <v>0</v>
      </c>
      <c r="K115">
        <v>8</v>
      </c>
      <c r="L115">
        <v>0</v>
      </c>
      <c r="M115">
        <v>0</v>
      </c>
      <c r="N115" t="s">
        <v>23</v>
      </c>
      <c r="O115" t="s">
        <v>24</v>
      </c>
      <c r="P115" t="s">
        <v>0</v>
      </c>
      <c r="Q115">
        <v>0</v>
      </c>
      <c r="R115">
        <v>0</v>
      </c>
    </row>
    <row r="116" spans="1:18" x14ac:dyDescent="0.25">
      <c r="A116" s="9" t="s">
        <v>0</v>
      </c>
      <c r="B116" t="s">
        <v>234</v>
      </c>
      <c r="C116" t="s">
        <v>0</v>
      </c>
      <c r="D116" t="s">
        <v>235</v>
      </c>
      <c r="E116"/>
      <c r="F116" t="s">
        <v>0</v>
      </c>
      <c r="G116" s="10">
        <f>TODAY()+110</f>
        <v>44109.61320637731</v>
      </c>
      <c r="H116" s="10">
        <f>TODAY()+111</f>
        <v>44110.61320638889</v>
      </c>
      <c r="I116" t="s">
        <v>0</v>
      </c>
      <c r="J116">
        <v>0</v>
      </c>
      <c r="K116">
        <v>8</v>
      </c>
      <c r="L116">
        <v>0</v>
      </c>
      <c r="M116">
        <v>0</v>
      </c>
      <c r="N116" t="s">
        <v>23</v>
      </c>
      <c r="O116" t="s">
        <v>24</v>
      </c>
      <c r="P116" t="s">
        <v>0</v>
      </c>
      <c r="Q116">
        <v>0</v>
      </c>
      <c r="R116">
        <v>0</v>
      </c>
    </row>
    <row r="117" spans="1:18" x14ac:dyDescent="0.25">
      <c r="A117" s="9" t="s">
        <v>0</v>
      </c>
      <c r="B117" t="s">
        <v>236</v>
      </c>
      <c r="C117" t="s">
        <v>0</v>
      </c>
      <c r="D117" t="s">
        <v>237</v>
      </c>
      <c r="E117"/>
      <c r="F117" t="s">
        <v>0</v>
      </c>
      <c r="G117" s="10">
        <f>TODAY()+111</f>
        <v>44110.61320638889</v>
      </c>
      <c r="H117" s="10">
        <f>TODAY()+112</f>
        <v>44111.61320638889</v>
      </c>
      <c r="I117" t="s">
        <v>0</v>
      </c>
      <c r="J117">
        <v>0</v>
      </c>
      <c r="K117">
        <v>8</v>
      </c>
      <c r="L117">
        <v>0</v>
      </c>
      <c r="M117">
        <v>0</v>
      </c>
      <c r="N117" t="s">
        <v>23</v>
      </c>
      <c r="O117" t="s">
        <v>24</v>
      </c>
      <c r="P117" t="s">
        <v>0</v>
      </c>
      <c r="Q117">
        <v>0</v>
      </c>
      <c r="R117">
        <v>0</v>
      </c>
    </row>
    <row r="118" spans="1:18" x14ac:dyDescent="0.25">
      <c r="A118" s="9" t="s">
        <v>0</v>
      </c>
      <c r="B118" t="s">
        <v>238</v>
      </c>
      <c r="C118" t="s">
        <v>0</v>
      </c>
      <c r="D118" t="s">
        <v>239</v>
      </c>
      <c r="E118"/>
      <c r="F118" t="s">
        <v>0</v>
      </c>
      <c r="G118" s="10">
        <f>TODAY()+112</f>
        <v>44111.61320638889</v>
      </c>
      <c r="H118" s="10">
        <f>TODAY()+113</f>
        <v>44112.61320638889</v>
      </c>
      <c r="I118" t="s">
        <v>0</v>
      </c>
      <c r="J118">
        <v>0</v>
      </c>
      <c r="K118">
        <v>8</v>
      </c>
      <c r="L118">
        <v>0</v>
      </c>
      <c r="M118">
        <v>0</v>
      </c>
      <c r="N118" t="s">
        <v>23</v>
      </c>
      <c r="O118" t="s">
        <v>24</v>
      </c>
      <c r="P118" t="s">
        <v>0</v>
      </c>
      <c r="Q118">
        <v>0</v>
      </c>
      <c r="R118">
        <v>0</v>
      </c>
    </row>
    <row r="119" spans="1:18" x14ac:dyDescent="0.25">
      <c r="A119" s="6" t="s">
        <v>0</v>
      </c>
      <c r="B119" s="7" t="s">
        <v>240</v>
      </c>
      <c r="C119" s="7" t="s">
        <v>241</v>
      </c>
      <c r="D119" s="7"/>
      <c r="E119" s="7"/>
      <c r="F119" s="7" t="s">
        <v>0</v>
      </c>
      <c r="G119" s="8">
        <f>TODAY()+114</f>
        <v>44113.61320638889</v>
      </c>
      <c r="H119" s="8">
        <f>TODAY()+125</f>
        <v>44124.61320638889</v>
      </c>
      <c r="I119" s="7" t="s">
        <v>0</v>
      </c>
      <c r="J119" s="7">
        <v>0</v>
      </c>
      <c r="K119" s="7">
        <v>64</v>
      </c>
      <c r="L119" s="7">
        <v>0</v>
      </c>
      <c r="M119" s="7">
        <v>0</v>
      </c>
      <c r="N119" s="7" t="s">
        <v>0</v>
      </c>
      <c r="O119" s="7" t="s">
        <v>0</v>
      </c>
      <c r="P119" s="7" t="s">
        <v>0</v>
      </c>
      <c r="Q119" s="7">
        <v>0</v>
      </c>
      <c r="R119" s="7">
        <v>0</v>
      </c>
    </row>
    <row r="120" spans="1:18" x14ac:dyDescent="0.25">
      <c r="A120" s="9" t="s">
        <v>0</v>
      </c>
      <c r="B120" t="s">
        <v>242</v>
      </c>
      <c r="C120" t="s">
        <v>0</v>
      </c>
      <c r="D120" t="s">
        <v>243</v>
      </c>
      <c r="E120"/>
      <c r="F120" t="s">
        <v>0</v>
      </c>
      <c r="G120" s="10">
        <f>TODAY()+114</f>
        <v>44113.61320638889</v>
      </c>
      <c r="H120" s="10">
        <f>TODAY()+115</f>
        <v>44114.61320638889</v>
      </c>
      <c r="I120" t="s">
        <v>0</v>
      </c>
      <c r="J120">
        <v>0</v>
      </c>
      <c r="K120">
        <v>8</v>
      </c>
      <c r="L120">
        <v>0</v>
      </c>
      <c r="M120">
        <v>0</v>
      </c>
      <c r="N120" t="s">
        <v>23</v>
      </c>
      <c r="O120" t="s">
        <v>24</v>
      </c>
      <c r="P120" t="s">
        <v>0</v>
      </c>
      <c r="Q120">
        <v>0</v>
      </c>
      <c r="R120">
        <v>0</v>
      </c>
    </row>
    <row r="121" spans="1:18" x14ac:dyDescent="0.25">
      <c r="A121" s="9" t="s">
        <v>0</v>
      </c>
      <c r="B121" t="s">
        <v>244</v>
      </c>
      <c r="C121" t="s">
        <v>0</v>
      </c>
      <c r="D121" t="s">
        <v>245</v>
      </c>
      <c r="E121"/>
      <c r="F121" t="s">
        <v>0</v>
      </c>
      <c r="G121" s="10">
        <f>TODAY()+115</f>
        <v>44114.61320638889</v>
      </c>
      <c r="H121" s="10">
        <f>TODAY()+116</f>
        <v>44115.61320638889</v>
      </c>
      <c r="I121" t="s">
        <v>0</v>
      </c>
      <c r="J121">
        <v>0</v>
      </c>
      <c r="K121">
        <v>8</v>
      </c>
      <c r="L121">
        <v>0</v>
      </c>
      <c r="M121">
        <v>0</v>
      </c>
      <c r="N121" t="s">
        <v>23</v>
      </c>
      <c r="O121" t="s">
        <v>24</v>
      </c>
      <c r="P121" t="s">
        <v>0</v>
      </c>
      <c r="Q121">
        <v>0</v>
      </c>
      <c r="R121">
        <v>0</v>
      </c>
    </row>
    <row r="122" spans="1:18" x14ac:dyDescent="0.25">
      <c r="A122" s="9" t="s">
        <v>0</v>
      </c>
      <c r="B122" t="s">
        <v>246</v>
      </c>
      <c r="C122" t="s">
        <v>0</v>
      </c>
      <c r="D122" t="s">
        <v>46</v>
      </c>
      <c r="E122"/>
      <c r="F122" t="s">
        <v>0</v>
      </c>
      <c r="G122" s="10">
        <f>TODAY()+116</f>
        <v>44115.61320638889</v>
      </c>
      <c r="H122" s="10">
        <f>TODAY()+118</f>
        <v>44117.61320638889</v>
      </c>
      <c r="I122" t="s">
        <v>0</v>
      </c>
      <c r="J122">
        <v>0</v>
      </c>
      <c r="K122">
        <v>8</v>
      </c>
      <c r="L122">
        <v>0</v>
      </c>
      <c r="M122">
        <v>0</v>
      </c>
      <c r="N122" t="s">
        <v>23</v>
      </c>
      <c r="O122" t="s">
        <v>24</v>
      </c>
      <c r="P122" t="s">
        <v>0</v>
      </c>
      <c r="Q122">
        <v>0</v>
      </c>
      <c r="R122">
        <v>0</v>
      </c>
    </row>
    <row r="123" spans="1:18" x14ac:dyDescent="0.25">
      <c r="A123" s="9" t="s">
        <v>0</v>
      </c>
      <c r="B123" t="s">
        <v>247</v>
      </c>
      <c r="C123" t="s">
        <v>0</v>
      </c>
      <c r="D123" t="s">
        <v>248</v>
      </c>
      <c r="E123"/>
      <c r="F123" t="s">
        <v>0</v>
      </c>
      <c r="G123" s="10">
        <f>TODAY()+117</f>
        <v>44116.61320638889</v>
      </c>
      <c r="H123" s="10">
        <f>TODAY()+118</f>
        <v>44117.61320638889</v>
      </c>
      <c r="I123" t="s">
        <v>0</v>
      </c>
      <c r="J123">
        <v>0</v>
      </c>
      <c r="K123">
        <v>8</v>
      </c>
      <c r="L123">
        <v>0</v>
      </c>
      <c r="M123">
        <v>0</v>
      </c>
      <c r="N123" t="s">
        <v>23</v>
      </c>
      <c r="O123" t="s">
        <v>24</v>
      </c>
      <c r="P123" t="s">
        <v>0</v>
      </c>
      <c r="Q123">
        <v>0</v>
      </c>
      <c r="R123">
        <v>0</v>
      </c>
    </row>
    <row r="124" spans="1:18" x14ac:dyDescent="0.25">
      <c r="A124" s="9" t="s">
        <v>0</v>
      </c>
      <c r="B124" t="s">
        <v>249</v>
      </c>
      <c r="C124" t="s">
        <v>0</v>
      </c>
      <c r="D124" t="s">
        <v>250</v>
      </c>
      <c r="E124"/>
      <c r="F124" t="s">
        <v>0</v>
      </c>
      <c r="G124" s="10">
        <f>TODAY()+118</f>
        <v>44117.61320638889</v>
      </c>
      <c r="H124" s="10">
        <f>TODAY()+119</f>
        <v>44118.61320638889</v>
      </c>
      <c r="I124" t="s">
        <v>0</v>
      </c>
      <c r="J124">
        <v>0</v>
      </c>
      <c r="K124">
        <v>8</v>
      </c>
      <c r="L124">
        <v>0</v>
      </c>
      <c r="M124">
        <v>0</v>
      </c>
      <c r="N124" t="s">
        <v>23</v>
      </c>
      <c r="O124" t="s">
        <v>24</v>
      </c>
      <c r="P124" t="s">
        <v>0</v>
      </c>
      <c r="Q124">
        <v>0</v>
      </c>
      <c r="R124">
        <v>0</v>
      </c>
    </row>
    <row r="125" spans="1:18" x14ac:dyDescent="0.25">
      <c r="A125" s="9" t="s">
        <v>0</v>
      </c>
      <c r="B125" t="s">
        <v>251</v>
      </c>
      <c r="C125" t="s">
        <v>0</v>
      </c>
      <c r="D125" t="s">
        <v>252</v>
      </c>
      <c r="E125"/>
      <c r="F125" t="s">
        <v>0</v>
      </c>
      <c r="G125" s="10">
        <f>TODAY()+119</f>
        <v>44118.61320638889</v>
      </c>
      <c r="H125" s="10">
        <f>TODAY()+120</f>
        <v>44119.61320638889</v>
      </c>
      <c r="I125" t="s">
        <v>0</v>
      </c>
      <c r="J125">
        <v>0</v>
      </c>
      <c r="K125">
        <v>8</v>
      </c>
      <c r="L125">
        <v>0</v>
      </c>
      <c r="M125">
        <v>0</v>
      </c>
      <c r="N125" t="s">
        <v>23</v>
      </c>
      <c r="O125" t="s">
        <v>24</v>
      </c>
      <c r="P125" t="s">
        <v>0</v>
      </c>
      <c r="Q125">
        <v>0</v>
      </c>
      <c r="R125">
        <v>0</v>
      </c>
    </row>
    <row r="126" spans="1:18" x14ac:dyDescent="0.25">
      <c r="A126" s="9" t="s">
        <v>0</v>
      </c>
      <c r="B126" t="s">
        <v>253</v>
      </c>
      <c r="C126" t="s">
        <v>0</v>
      </c>
      <c r="D126" t="s">
        <v>254</v>
      </c>
      <c r="E126"/>
      <c r="F126" t="s">
        <v>0</v>
      </c>
      <c r="G126" s="10">
        <f>TODAY()+120</f>
        <v>44119.61320638889</v>
      </c>
      <c r="H126" s="10">
        <f>TODAY()+121</f>
        <v>44120.61320640046</v>
      </c>
      <c r="I126" t="s">
        <v>0</v>
      </c>
      <c r="J126">
        <v>0</v>
      </c>
      <c r="K126">
        <v>8</v>
      </c>
      <c r="L126">
        <v>0</v>
      </c>
      <c r="M126">
        <v>0</v>
      </c>
      <c r="N126" t="s">
        <v>23</v>
      </c>
      <c r="O126" t="s">
        <v>24</v>
      </c>
      <c r="P126" t="s">
        <v>0</v>
      </c>
      <c r="Q126">
        <v>0</v>
      </c>
      <c r="R126">
        <v>0</v>
      </c>
    </row>
    <row r="127" spans="1:18" x14ac:dyDescent="0.25">
      <c r="A127" s="9" t="s">
        <v>0</v>
      </c>
      <c r="B127" t="s">
        <v>255</v>
      </c>
      <c r="C127" t="s">
        <v>0</v>
      </c>
      <c r="D127" t="s">
        <v>256</v>
      </c>
      <c r="E127"/>
      <c r="F127" t="s">
        <v>0</v>
      </c>
      <c r="G127" s="10">
        <f>TODAY()+121</f>
        <v>44120.61320640046</v>
      </c>
      <c r="H127" s="10">
        <f>TODAY()+122</f>
        <v>44121.61320640046</v>
      </c>
      <c r="I127" t="s">
        <v>0</v>
      </c>
      <c r="J127">
        <v>0</v>
      </c>
      <c r="K127">
        <v>8</v>
      </c>
      <c r="L127">
        <v>0</v>
      </c>
      <c r="M127">
        <v>0</v>
      </c>
      <c r="N127" t="s">
        <v>23</v>
      </c>
      <c r="O127" t="s">
        <v>24</v>
      </c>
      <c r="P127" t="s">
        <v>0</v>
      </c>
      <c r="Q127">
        <v>0</v>
      </c>
      <c r="R127">
        <v>0</v>
      </c>
    </row>
    <row r="128" spans="1:18" x14ac:dyDescent="0.25">
      <c r="A128" s="9" t="s">
        <v>0</v>
      </c>
      <c r="B128" t="s">
        <v>257</v>
      </c>
      <c r="C128" t="s">
        <v>0</v>
      </c>
      <c r="D128" t="s">
        <v>258</v>
      </c>
      <c r="E128"/>
      <c r="F128" t="s">
        <v>0</v>
      </c>
      <c r="G128" s="10">
        <f>TODAY()+122</f>
        <v>44121.61320640046</v>
      </c>
      <c r="H128" s="10">
        <f>TODAY()+123</f>
        <v>44122.61320640046</v>
      </c>
      <c r="I128" t="s">
        <v>0</v>
      </c>
      <c r="J128">
        <v>0</v>
      </c>
      <c r="K128">
        <v>8</v>
      </c>
      <c r="L128">
        <v>0</v>
      </c>
      <c r="M128">
        <v>0</v>
      </c>
      <c r="N128" t="s">
        <v>23</v>
      </c>
      <c r="O128" t="s">
        <v>24</v>
      </c>
      <c r="P128" t="s">
        <v>0</v>
      </c>
      <c r="Q128">
        <v>0</v>
      </c>
      <c r="R128">
        <v>0</v>
      </c>
    </row>
    <row r="129" spans="1:18" x14ac:dyDescent="0.25">
      <c r="A129" s="9" t="s">
        <v>0</v>
      </c>
      <c r="B129" t="s">
        <v>259</v>
      </c>
      <c r="C129" t="s">
        <v>0</v>
      </c>
      <c r="D129" t="s">
        <v>260</v>
      </c>
      <c r="E129"/>
      <c r="F129" t="s">
        <v>0</v>
      </c>
      <c r="G129" s="10">
        <f>TODAY()+123</f>
        <v>44122.61320640046</v>
      </c>
      <c r="H129" s="10">
        <f>TODAY()+125</f>
        <v>44124.61320640046</v>
      </c>
      <c r="I129" t="s">
        <v>0</v>
      </c>
      <c r="J129">
        <v>0</v>
      </c>
      <c r="K129">
        <v>8</v>
      </c>
      <c r="L129">
        <v>0</v>
      </c>
      <c r="M129">
        <v>0</v>
      </c>
      <c r="N129" t="s">
        <v>23</v>
      </c>
      <c r="O129" t="s">
        <v>24</v>
      </c>
      <c r="P129" t="s">
        <v>0</v>
      </c>
      <c r="Q129">
        <v>0</v>
      </c>
      <c r="R129">
        <v>0</v>
      </c>
    </row>
    <row r="130" spans="1:18" x14ac:dyDescent="0.25">
      <c r="A130" s="9" t="s">
        <v>0</v>
      </c>
      <c r="B130" t="s">
        <v>261</v>
      </c>
      <c r="C130" t="s">
        <v>0</v>
      </c>
      <c r="D130" t="s">
        <v>262</v>
      </c>
      <c r="E130"/>
      <c r="F130" t="s">
        <v>0</v>
      </c>
      <c r="G130" s="10">
        <f>TODAY()+124</f>
        <v>44123.61320640046</v>
      </c>
      <c r="H130" s="10">
        <f>TODAY()+125</f>
        <v>44124.61320640046</v>
      </c>
      <c r="I130" t="s">
        <v>0</v>
      </c>
      <c r="J130">
        <v>0</v>
      </c>
      <c r="K130">
        <v>8</v>
      </c>
      <c r="L130">
        <v>0</v>
      </c>
      <c r="M130">
        <v>0</v>
      </c>
      <c r="N130" t="s">
        <v>23</v>
      </c>
      <c r="O130" t="s">
        <v>24</v>
      </c>
      <c r="P130" t="s">
        <v>0</v>
      </c>
      <c r="Q130">
        <v>0</v>
      </c>
      <c r="R130">
        <v>0</v>
      </c>
    </row>
    <row r="131" spans="1:18" x14ac:dyDescent="0.25">
      <c r="A131" s="6" t="s">
        <v>0</v>
      </c>
      <c r="B131" s="7" t="s">
        <v>263</v>
      </c>
      <c r="C131" s="7" t="s">
        <v>264</v>
      </c>
      <c r="D131" s="7"/>
      <c r="E131" s="7"/>
      <c r="F131" s="7" t="s">
        <v>0</v>
      </c>
      <c r="G131" s="8">
        <f>TODAY()+126</f>
        <v>44125.61320640046</v>
      </c>
      <c r="H131" s="8">
        <f>TODAY()+132</f>
        <v>44131.61320640046</v>
      </c>
      <c r="I131" s="7" t="s">
        <v>0</v>
      </c>
      <c r="J131" s="7">
        <v>0</v>
      </c>
      <c r="K131" s="7">
        <v>40</v>
      </c>
      <c r="L131" s="7">
        <v>0</v>
      </c>
      <c r="M131" s="7">
        <v>0</v>
      </c>
      <c r="N131" s="7" t="s">
        <v>0</v>
      </c>
      <c r="O131" s="7" t="s">
        <v>0</v>
      </c>
      <c r="P131" s="7" t="s">
        <v>0</v>
      </c>
      <c r="Q131" s="7">
        <v>0</v>
      </c>
      <c r="R131" s="7">
        <v>0</v>
      </c>
    </row>
    <row r="132" spans="1:18" x14ac:dyDescent="0.25">
      <c r="A132" s="9" t="s">
        <v>0</v>
      </c>
      <c r="B132" t="s">
        <v>265</v>
      </c>
      <c r="C132" t="s">
        <v>0</v>
      </c>
      <c r="D132" t="s">
        <v>266</v>
      </c>
      <c r="E132"/>
      <c r="F132" t="s">
        <v>0</v>
      </c>
      <c r="G132" s="10">
        <f>TODAY()+126</f>
        <v>44125.61320640046</v>
      </c>
      <c r="H132" s="10">
        <f>TODAY()+127</f>
        <v>44126.61320640046</v>
      </c>
      <c r="I132" t="s">
        <v>0</v>
      </c>
      <c r="J132">
        <v>0</v>
      </c>
      <c r="K132">
        <v>8</v>
      </c>
      <c r="L132">
        <v>0</v>
      </c>
      <c r="M132">
        <v>0</v>
      </c>
      <c r="N132" t="s">
        <v>23</v>
      </c>
      <c r="O132" t="s">
        <v>24</v>
      </c>
      <c r="P132" t="s">
        <v>0</v>
      </c>
      <c r="Q132">
        <v>0</v>
      </c>
      <c r="R132">
        <v>0</v>
      </c>
    </row>
    <row r="133" spans="1:18" x14ac:dyDescent="0.25">
      <c r="A133" s="9" t="s">
        <v>0</v>
      </c>
      <c r="B133" t="s">
        <v>267</v>
      </c>
      <c r="C133" t="s">
        <v>0</v>
      </c>
      <c r="D133" t="s">
        <v>268</v>
      </c>
      <c r="E133"/>
      <c r="F133" t="s">
        <v>0</v>
      </c>
      <c r="G133" s="10">
        <f>TODAY()+127</f>
        <v>44126.61320640046</v>
      </c>
      <c r="H133" s="10">
        <f>TODAY()+128</f>
        <v>44127.61320640046</v>
      </c>
      <c r="I133" t="s">
        <v>0</v>
      </c>
      <c r="J133">
        <v>0</v>
      </c>
      <c r="K133">
        <v>8</v>
      </c>
      <c r="L133">
        <v>0</v>
      </c>
      <c r="M133">
        <v>0</v>
      </c>
      <c r="N133" t="s">
        <v>23</v>
      </c>
      <c r="O133" t="s">
        <v>24</v>
      </c>
      <c r="P133" t="s">
        <v>0</v>
      </c>
      <c r="Q133">
        <v>0</v>
      </c>
      <c r="R133">
        <v>0</v>
      </c>
    </row>
    <row r="134" spans="1:18" x14ac:dyDescent="0.25">
      <c r="A134" s="9" t="s">
        <v>0</v>
      </c>
      <c r="B134" t="s">
        <v>269</v>
      </c>
      <c r="C134" t="s">
        <v>0</v>
      </c>
      <c r="D134" t="s">
        <v>270</v>
      </c>
      <c r="E134"/>
      <c r="F134" t="s">
        <v>0</v>
      </c>
      <c r="G134" s="10">
        <f>TODAY()+128</f>
        <v>44127.61320640046</v>
      </c>
      <c r="H134" s="10">
        <f>TODAY()+129</f>
        <v>44128.61320640046</v>
      </c>
      <c r="I134" t="s">
        <v>0</v>
      </c>
      <c r="J134">
        <v>0</v>
      </c>
      <c r="K134">
        <v>8</v>
      </c>
      <c r="L134">
        <v>0</v>
      </c>
      <c r="M134">
        <v>0</v>
      </c>
      <c r="N134" t="s">
        <v>23</v>
      </c>
      <c r="O134" t="s">
        <v>24</v>
      </c>
      <c r="P134" t="s">
        <v>0</v>
      </c>
      <c r="Q134">
        <v>0</v>
      </c>
      <c r="R134">
        <v>0</v>
      </c>
    </row>
    <row r="135" spans="1:18" x14ac:dyDescent="0.25">
      <c r="A135" s="9" t="s">
        <v>0</v>
      </c>
      <c r="B135" t="s">
        <v>271</v>
      </c>
      <c r="C135" t="s">
        <v>0</v>
      </c>
      <c r="D135" t="s">
        <v>272</v>
      </c>
      <c r="E135"/>
      <c r="F135" t="s">
        <v>0</v>
      </c>
      <c r="G135" s="10">
        <f>TODAY()+129</f>
        <v>44128.61320640046</v>
      </c>
      <c r="H135" s="10">
        <f>TODAY()+130</f>
        <v>44129.61320640046</v>
      </c>
      <c r="I135" t="s">
        <v>0</v>
      </c>
      <c r="J135">
        <v>0</v>
      </c>
      <c r="K135">
        <v>8</v>
      </c>
      <c r="L135">
        <v>0</v>
      </c>
      <c r="M135">
        <v>0</v>
      </c>
      <c r="N135" t="s">
        <v>23</v>
      </c>
      <c r="O135" t="s">
        <v>24</v>
      </c>
      <c r="P135" t="s">
        <v>0</v>
      </c>
      <c r="Q135">
        <v>0</v>
      </c>
      <c r="R135">
        <v>0</v>
      </c>
    </row>
    <row r="136" spans="1:18" x14ac:dyDescent="0.25">
      <c r="A136" s="9" t="s">
        <v>0</v>
      </c>
      <c r="B136" t="s">
        <v>273</v>
      </c>
      <c r="C136" t="s">
        <v>0</v>
      </c>
      <c r="D136" t="s">
        <v>274</v>
      </c>
      <c r="E136"/>
      <c r="F136" t="s">
        <v>0</v>
      </c>
      <c r="G136" s="10">
        <f>TODAY()+130</f>
        <v>44129.61320640046</v>
      </c>
      <c r="H136" s="10">
        <f>TODAY()+132</f>
        <v>44131.61320640046</v>
      </c>
      <c r="I136" t="s">
        <v>0</v>
      </c>
      <c r="J136">
        <v>0</v>
      </c>
      <c r="K136">
        <v>8</v>
      </c>
      <c r="L136">
        <v>0</v>
      </c>
      <c r="M136">
        <v>0</v>
      </c>
      <c r="N136" t="s">
        <v>23</v>
      </c>
      <c r="O136" t="s">
        <v>24</v>
      </c>
      <c r="P136" t="s">
        <v>0</v>
      </c>
      <c r="Q136">
        <v>0</v>
      </c>
      <c r="R136">
        <v>0</v>
      </c>
    </row>
    <row r="137" spans="1:18" x14ac:dyDescent="0.25">
      <c r="A137" s="9" t="s">
        <v>0</v>
      </c>
      <c r="B137" t="s">
        <v>275</v>
      </c>
      <c r="C137" t="s">
        <v>0</v>
      </c>
      <c r="D137" t="s">
        <v>276</v>
      </c>
      <c r="E137"/>
      <c r="F137" t="s">
        <v>0</v>
      </c>
      <c r="G137" s="10">
        <f>TODAY()+131</f>
        <v>44130.61320641203</v>
      </c>
      <c r="H137" s="10">
        <f>TODAY()+132</f>
        <v>44131.61320641203</v>
      </c>
      <c r="I137" t="s">
        <v>0</v>
      </c>
      <c r="J137">
        <v>0</v>
      </c>
      <c r="K137">
        <v>8</v>
      </c>
      <c r="L137">
        <v>0</v>
      </c>
      <c r="M137">
        <v>0</v>
      </c>
      <c r="N137" t="s">
        <v>23</v>
      </c>
      <c r="O137" t="s">
        <v>24</v>
      </c>
      <c r="P137" t="s">
        <v>0</v>
      </c>
      <c r="Q137">
        <v>0</v>
      </c>
      <c r="R137">
        <v>0</v>
      </c>
    </row>
    <row r="138" spans="1:18" x14ac:dyDescent="0.25">
      <c r="A138" s="6" t="s">
        <v>0</v>
      </c>
      <c r="B138" s="7" t="s">
        <v>277</v>
      </c>
      <c r="C138" s="7" t="s">
        <v>278</v>
      </c>
      <c r="D138" s="7"/>
      <c r="E138" s="7"/>
      <c r="F138" s="7" t="s">
        <v>0</v>
      </c>
      <c r="G138" s="8">
        <f>TODAY()+133</f>
        <v>44132.61320641203</v>
      </c>
      <c r="H138" s="8">
        <f>TODAY()+141</f>
        <v>44140.61320641203</v>
      </c>
      <c r="I138" s="7" t="s">
        <v>0</v>
      </c>
      <c r="J138" s="7">
        <v>13</v>
      </c>
      <c r="K138" s="7">
        <v>48</v>
      </c>
      <c r="L138" s="7">
        <v>0</v>
      </c>
      <c r="M138" s="7">
        <v>0</v>
      </c>
      <c r="N138" s="7" t="s">
        <v>0</v>
      </c>
      <c r="O138" s="7" t="s">
        <v>0</v>
      </c>
      <c r="P138" s="7" t="s">
        <v>0</v>
      </c>
      <c r="Q138" s="7">
        <v>0</v>
      </c>
      <c r="R138" s="7">
        <v>0</v>
      </c>
    </row>
    <row r="139" spans="1:18" x14ac:dyDescent="0.25">
      <c r="A139" s="9" t="s">
        <v>0</v>
      </c>
      <c r="B139" t="s">
        <v>279</v>
      </c>
      <c r="C139" t="s">
        <v>0</v>
      </c>
      <c r="D139" t="s">
        <v>280</v>
      </c>
      <c r="E139"/>
      <c r="F139" t="s">
        <v>0</v>
      </c>
      <c r="G139" s="10">
        <f>TODAY()+133</f>
        <v>44132.61320641203</v>
      </c>
      <c r="H139" s="10">
        <f>TODAY()+134</f>
        <v>44133.61320641203</v>
      </c>
      <c r="I139" t="s">
        <v>0</v>
      </c>
      <c r="J139">
        <v>0</v>
      </c>
      <c r="K139">
        <v>8</v>
      </c>
      <c r="L139">
        <v>0</v>
      </c>
      <c r="M139">
        <v>0</v>
      </c>
      <c r="N139" t="s">
        <v>23</v>
      </c>
      <c r="O139" t="s">
        <v>24</v>
      </c>
      <c r="P139" t="s">
        <v>0</v>
      </c>
      <c r="Q139">
        <v>0</v>
      </c>
      <c r="R139">
        <v>0</v>
      </c>
    </row>
    <row r="140" spans="1:18" x14ac:dyDescent="0.25">
      <c r="A140" s="9" t="s">
        <v>0</v>
      </c>
      <c r="B140" t="s">
        <v>281</v>
      </c>
      <c r="C140" t="s">
        <v>0</v>
      </c>
      <c r="D140" t="s">
        <v>282</v>
      </c>
      <c r="E140"/>
      <c r="F140" t="s">
        <v>0</v>
      </c>
      <c r="G140" s="10">
        <f>TODAY()+134</f>
        <v>44133.61320641203</v>
      </c>
      <c r="H140" s="10">
        <f>TODAY()+135</f>
        <v>44134.61320641203</v>
      </c>
      <c r="I140" t="s">
        <v>0</v>
      </c>
      <c r="J140">
        <v>0</v>
      </c>
      <c r="K140">
        <v>8</v>
      </c>
      <c r="L140">
        <v>0</v>
      </c>
      <c r="M140">
        <v>0</v>
      </c>
      <c r="N140" t="s">
        <v>23</v>
      </c>
      <c r="O140" t="s">
        <v>24</v>
      </c>
      <c r="P140" t="s">
        <v>0</v>
      </c>
      <c r="Q140">
        <v>0</v>
      </c>
      <c r="R140">
        <v>0</v>
      </c>
    </row>
    <row r="141" spans="1:18" x14ac:dyDescent="0.25">
      <c r="A141" s="9" t="s">
        <v>0</v>
      </c>
      <c r="B141" t="s">
        <v>283</v>
      </c>
      <c r="C141" t="s">
        <v>0</v>
      </c>
      <c r="D141" t="s">
        <v>284</v>
      </c>
      <c r="E141"/>
      <c r="F141" t="s">
        <v>0</v>
      </c>
      <c r="G141" s="10">
        <f>TODAY()+135</f>
        <v>44134.61320641203</v>
      </c>
      <c r="H141" s="10">
        <f>TODAY()+136</f>
        <v>44135.61320641203</v>
      </c>
      <c r="I141" t="s">
        <v>0</v>
      </c>
      <c r="J141">
        <v>0</v>
      </c>
      <c r="K141">
        <v>8</v>
      </c>
      <c r="L141">
        <v>0</v>
      </c>
      <c r="M141">
        <v>0</v>
      </c>
      <c r="N141" t="s">
        <v>23</v>
      </c>
      <c r="O141" t="s">
        <v>24</v>
      </c>
      <c r="P141" t="s">
        <v>0</v>
      </c>
      <c r="Q141">
        <v>0</v>
      </c>
      <c r="R141">
        <v>0</v>
      </c>
    </row>
    <row r="142" spans="1:18" x14ac:dyDescent="0.25">
      <c r="A142" s="9" t="s">
        <v>0</v>
      </c>
      <c r="B142" t="s">
        <v>285</v>
      </c>
      <c r="C142" t="s">
        <v>0</v>
      </c>
      <c r="D142" t="s">
        <v>286</v>
      </c>
      <c r="E142"/>
      <c r="F142" t="s">
        <v>0</v>
      </c>
      <c r="G142" s="10">
        <f>TODAY()+136</f>
        <v>44135.61320641203</v>
      </c>
      <c r="H142" s="10">
        <f>TODAY()+137</f>
        <v>44136.61320641203</v>
      </c>
      <c r="I142" t="s">
        <v>0</v>
      </c>
      <c r="J142">
        <v>0</v>
      </c>
      <c r="K142">
        <v>8</v>
      </c>
      <c r="L142">
        <v>0</v>
      </c>
      <c r="M142">
        <v>0</v>
      </c>
      <c r="N142" t="s">
        <v>23</v>
      </c>
      <c r="O142" t="s">
        <v>24</v>
      </c>
      <c r="P142" t="s">
        <v>0</v>
      </c>
      <c r="Q142">
        <v>0</v>
      </c>
      <c r="R142">
        <v>0</v>
      </c>
    </row>
    <row r="143" spans="1:18" x14ac:dyDescent="0.25">
      <c r="A143" s="9" t="s">
        <v>0</v>
      </c>
      <c r="B143" t="s">
        <v>287</v>
      </c>
      <c r="C143" t="s">
        <v>0</v>
      </c>
      <c r="D143" t="s">
        <v>288</v>
      </c>
      <c r="E143"/>
      <c r="F143" t="s">
        <v>0</v>
      </c>
      <c r="G143" s="10">
        <f>TODAY()+137</f>
        <v>44136.61320641203</v>
      </c>
      <c r="H143" s="10">
        <f>TODAY()+139</f>
        <v>44138.61320641203</v>
      </c>
      <c r="I143" t="s">
        <v>0</v>
      </c>
      <c r="J143">
        <v>100</v>
      </c>
      <c r="K143">
        <v>8</v>
      </c>
      <c r="L143">
        <v>0</v>
      </c>
      <c r="M143">
        <v>0</v>
      </c>
      <c r="N143" t="s">
        <v>289</v>
      </c>
      <c r="O143" t="s">
        <v>24</v>
      </c>
      <c r="P143" t="s">
        <v>0</v>
      </c>
      <c r="Q143">
        <v>0</v>
      </c>
      <c r="R143">
        <v>0</v>
      </c>
    </row>
    <row r="144" spans="1:18" x14ac:dyDescent="0.25">
      <c r="A144" s="9" t="s">
        <v>0</v>
      </c>
      <c r="B144" t="s">
        <v>290</v>
      </c>
      <c r="C144" t="s">
        <v>0</v>
      </c>
      <c r="D144" t="s">
        <v>291</v>
      </c>
      <c r="E144"/>
      <c r="F144" t="s">
        <v>0</v>
      </c>
      <c r="G144" s="10">
        <f>TODAY()+138</f>
        <v>44137.61320641203</v>
      </c>
      <c r="H144" s="10">
        <f>TODAY()+139</f>
        <v>44138.61320641203</v>
      </c>
      <c r="I144" t="s">
        <v>0</v>
      </c>
      <c r="J144">
        <v>0</v>
      </c>
      <c r="K144">
        <v>8</v>
      </c>
      <c r="L144">
        <v>0</v>
      </c>
      <c r="M144">
        <v>0</v>
      </c>
      <c r="N144" t="s">
        <v>23</v>
      </c>
      <c r="O144" t="s">
        <v>24</v>
      </c>
      <c r="P144" t="s">
        <v>0</v>
      </c>
      <c r="Q144">
        <v>0</v>
      </c>
      <c r="R144">
        <v>0</v>
      </c>
    </row>
    <row r="145" spans="1:18" x14ac:dyDescent="0.25">
      <c r="A145" s="9" t="s">
        <v>0</v>
      </c>
      <c r="B145" t="s">
        <v>292</v>
      </c>
      <c r="C145" t="s">
        <v>0</v>
      </c>
      <c r="D145" t="s">
        <v>293</v>
      </c>
      <c r="E145"/>
      <c r="F145" t="s">
        <v>0</v>
      </c>
      <c r="G145" s="10">
        <f>TODAY()+139</f>
        <v>44138.61320641203</v>
      </c>
      <c r="H145" s="10">
        <f>TODAY()+140</f>
        <v>44139.61320641203</v>
      </c>
      <c r="I145" t="s">
        <v>0</v>
      </c>
      <c r="J145">
        <v>0</v>
      </c>
      <c r="K145">
        <v>8</v>
      </c>
      <c r="L145">
        <v>0</v>
      </c>
      <c r="M145">
        <v>0</v>
      </c>
      <c r="N145" t="s">
        <v>23</v>
      </c>
      <c r="O145" t="s">
        <v>24</v>
      </c>
      <c r="P145" t="s">
        <v>0</v>
      </c>
      <c r="Q145">
        <v>0</v>
      </c>
      <c r="R145">
        <v>0</v>
      </c>
    </row>
    <row r="146" spans="1:18" x14ac:dyDescent="0.25">
      <c r="A146" s="9" t="s">
        <v>0</v>
      </c>
      <c r="B146" t="s">
        <v>294</v>
      </c>
      <c r="C146" t="s">
        <v>0</v>
      </c>
      <c r="D146" t="s">
        <v>293</v>
      </c>
      <c r="E146"/>
      <c r="F146" t="s">
        <v>0</v>
      </c>
      <c r="G146" s="10">
        <f>TODAY()+140</f>
        <v>44139.613206423615</v>
      </c>
      <c r="H146" s="10">
        <f>TODAY()+141</f>
        <v>44140.613206423615</v>
      </c>
      <c r="I146" t="s">
        <v>0</v>
      </c>
      <c r="J146">
        <v>0</v>
      </c>
      <c r="K146">
        <v>8</v>
      </c>
      <c r="L146">
        <v>0</v>
      </c>
      <c r="M146">
        <v>0</v>
      </c>
      <c r="N146" t="s">
        <v>23</v>
      </c>
      <c r="O146" t="s">
        <v>24</v>
      </c>
      <c r="P146" t="s">
        <v>0</v>
      </c>
      <c r="Q146">
        <v>0</v>
      </c>
      <c r="R146">
        <v>0</v>
      </c>
    </row>
    <row r="147" spans="1:18" x14ac:dyDescent="0.25">
      <c r="A147" s="6" t="s">
        <v>0</v>
      </c>
      <c r="B147" s="7" t="s">
        <v>295</v>
      </c>
      <c r="C147" s="7" t="s">
        <v>296</v>
      </c>
      <c r="D147" s="7"/>
      <c r="E147" s="7"/>
      <c r="F147" s="7" t="s">
        <v>0</v>
      </c>
      <c r="G147" s="8">
        <f>TODAY()+143</f>
        <v>44142.613206423615</v>
      </c>
      <c r="H147" s="8">
        <f>TODAY()+286</f>
        <v>44285.613206423615</v>
      </c>
      <c r="I147" s="7" t="s">
        <v>0</v>
      </c>
      <c r="J147" s="7">
        <v>0</v>
      </c>
      <c r="K147" s="7">
        <v>816</v>
      </c>
      <c r="L147" s="7">
        <v>0</v>
      </c>
      <c r="M147" s="7">
        <v>0</v>
      </c>
      <c r="N147" s="7" t="s">
        <v>0</v>
      </c>
      <c r="O147" s="7" t="s">
        <v>0</v>
      </c>
      <c r="P147" s="7" t="s">
        <v>0</v>
      </c>
      <c r="Q147" s="7">
        <v>0</v>
      </c>
      <c r="R147" s="7">
        <v>0</v>
      </c>
    </row>
    <row r="148" spans="1:18" x14ac:dyDescent="0.25">
      <c r="A148" s="11" t="s">
        <v>0</v>
      </c>
      <c r="B148" s="7" t="s">
        <v>297</v>
      </c>
      <c r="C148" s="7" t="s">
        <v>0</v>
      </c>
      <c r="D148" s="7" t="s">
        <v>143</v>
      </c>
      <c r="E148" s="7"/>
      <c r="F148" s="7" t="s">
        <v>0</v>
      </c>
      <c r="G148" s="8">
        <f>TODAY()+143</f>
        <v>44142.613206423615</v>
      </c>
      <c r="H148" s="8">
        <f>TODAY()+158</f>
        <v>44157.613206423615</v>
      </c>
      <c r="I148" s="7" t="s">
        <v>0</v>
      </c>
      <c r="J148" s="7">
        <v>0</v>
      </c>
      <c r="K148" s="7">
        <v>88</v>
      </c>
      <c r="L148" s="7">
        <v>0</v>
      </c>
      <c r="M148" s="7">
        <v>0</v>
      </c>
      <c r="N148" s="7" t="s">
        <v>0</v>
      </c>
      <c r="O148" s="7" t="s">
        <v>0</v>
      </c>
      <c r="P148" s="7" t="s">
        <v>0</v>
      </c>
      <c r="Q148" s="7">
        <v>0</v>
      </c>
      <c r="R148" s="7">
        <v>0</v>
      </c>
    </row>
    <row r="149" spans="1:18" x14ac:dyDescent="0.25">
      <c r="A149" s="9" t="s">
        <v>0</v>
      </c>
      <c r="B149" t="s">
        <v>298</v>
      </c>
      <c r="C149" t="s">
        <v>0</v>
      </c>
      <c r="D149" t="s">
        <v>0</v>
      </c>
      <c r="E149" t="s">
        <v>299</v>
      </c>
      <c r="F149" t="s">
        <v>0</v>
      </c>
      <c r="G149" s="10">
        <f>TODAY()+143</f>
        <v>44142.613206423615</v>
      </c>
      <c r="H149" s="10">
        <f>TODAY()+144</f>
        <v>44143.613206423615</v>
      </c>
      <c r="I149" t="s">
        <v>0</v>
      </c>
      <c r="J149">
        <v>0</v>
      </c>
      <c r="K149">
        <v>8</v>
      </c>
      <c r="L149">
        <v>0</v>
      </c>
      <c r="M149">
        <v>0</v>
      </c>
      <c r="N149" t="s">
        <v>23</v>
      </c>
      <c r="O149" t="s">
        <v>24</v>
      </c>
      <c r="P149" t="s">
        <v>0</v>
      </c>
      <c r="Q149">
        <v>0</v>
      </c>
      <c r="R149">
        <v>0</v>
      </c>
    </row>
    <row r="150" spans="1:18" x14ac:dyDescent="0.25">
      <c r="A150" s="9" t="s">
        <v>0</v>
      </c>
      <c r="B150" t="s">
        <v>300</v>
      </c>
      <c r="C150" t="s">
        <v>0</v>
      </c>
      <c r="D150" t="s">
        <v>0</v>
      </c>
      <c r="E150" t="s">
        <v>301</v>
      </c>
      <c r="F150" t="s">
        <v>0</v>
      </c>
      <c r="G150" s="10">
        <f>TODAY()+144</f>
        <v>44143.613206423615</v>
      </c>
      <c r="H150" s="10">
        <f>TODAY()+146</f>
        <v>44145.613206423615</v>
      </c>
      <c r="I150" t="s">
        <v>0</v>
      </c>
      <c r="J150">
        <v>0</v>
      </c>
      <c r="K150">
        <v>8</v>
      </c>
      <c r="L150">
        <v>0</v>
      </c>
      <c r="M150">
        <v>0</v>
      </c>
      <c r="N150" t="s">
        <v>23</v>
      </c>
      <c r="O150" t="s">
        <v>24</v>
      </c>
      <c r="P150" t="s">
        <v>0</v>
      </c>
      <c r="Q150">
        <v>0</v>
      </c>
      <c r="R150">
        <v>0</v>
      </c>
    </row>
    <row r="151" spans="1:18" x14ac:dyDescent="0.25">
      <c r="A151" s="9" t="s">
        <v>0</v>
      </c>
      <c r="B151" t="s">
        <v>302</v>
      </c>
      <c r="C151" t="s">
        <v>0</v>
      </c>
      <c r="D151" t="s">
        <v>0</v>
      </c>
      <c r="E151" t="s">
        <v>303</v>
      </c>
      <c r="F151" t="s">
        <v>0</v>
      </c>
      <c r="G151" s="10">
        <f>TODAY()+145</f>
        <v>44144.613206423615</v>
      </c>
      <c r="H151" s="10">
        <f>TODAY()+146</f>
        <v>44145.613206423615</v>
      </c>
      <c r="I151" t="s">
        <v>0</v>
      </c>
      <c r="J151">
        <v>0</v>
      </c>
      <c r="K151">
        <v>8</v>
      </c>
      <c r="L151">
        <v>0</v>
      </c>
      <c r="M151">
        <v>0</v>
      </c>
      <c r="N151" t="s">
        <v>23</v>
      </c>
      <c r="O151" t="s">
        <v>24</v>
      </c>
      <c r="P151" t="s">
        <v>0</v>
      </c>
      <c r="Q151">
        <v>0</v>
      </c>
      <c r="R151">
        <v>0</v>
      </c>
    </row>
    <row r="152" spans="1:18" x14ac:dyDescent="0.25">
      <c r="A152" s="9" t="s">
        <v>0</v>
      </c>
      <c r="B152" t="s">
        <v>304</v>
      </c>
      <c r="C152" t="s">
        <v>0</v>
      </c>
      <c r="D152" t="s">
        <v>0</v>
      </c>
      <c r="E152" t="s">
        <v>305</v>
      </c>
      <c r="F152" t="s">
        <v>0</v>
      </c>
      <c r="G152" s="10">
        <f>TODAY()+146</f>
        <v>44145.613206423615</v>
      </c>
      <c r="H152" s="10">
        <f>TODAY()+147</f>
        <v>44146.613206435184</v>
      </c>
      <c r="I152" t="s">
        <v>0</v>
      </c>
      <c r="J152">
        <v>0</v>
      </c>
      <c r="K152">
        <v>8</v>
      </c>
      <c r="L152">
        <v>0</v>
      </c>
      <c r="M152">
        <v>0</v>
      </c>
      <c r="N152" t="s">
        <v>23</v>
      </c>
      <c r="O152" t="s">
        <v>24</v>
      </c>
      <c r="P152" t="s">
        <v>0</v>
      </c>
      <c r="Q152">
        <v>0</v>
      </c>
      <c r="R152">
        <v>0</v>
      </c>
    </row>
    <row r="153" spans="1:18" x14ac:dyDescent="0.25">
      <c r="A153" s="9" t="s">
        <v>0</v>
      </c>
      <c r="B153" t="s">
        <v>306</v>
      </c>
      <c r="C153" t="s">
        <v>0</v>
      </c>
      <c r="D153" t="s">
        <v>0</v>
      </c>
      <c r="E153" t="s">
        <v>307</v>
      </c>
      <c r="F153" t="s">
        <v>0</v>
      </c>
      <c r="G153" s="10">
        <f>TODAY()+147</f>
        <v>44146.613206435184</v>
      </c>
      <c r="H153" s="10">
        <f>TODAY()+148</f>
        <v>44147.613206435184</v>
      </c>
      <c r="I153" t="s">
        <v>0</v>
      </c>
      <c r="J153">
        <v>0</v>
      </c>
      <c r="K153">
        <v>8</v>
      </c>
      <c r="L153">
        <v>0</v>
      </c>
      <c r="M153">
        <v>0</v>
      </c>
      <c r="N153" t="s">
        <v>23</v>
      </c>
      <c r="O153" t="s">
        <v>24</v>
      </c>
      <c r="P153" t="s">
        <v>0</v>
      </c>
      <c r="Q153">
        <v>0</v>
      </c>
      <c r="R153">
        <v>0</v>
      </c>
    </row>
    <row r="154" spans="1:18" x14ac:dyDescent="0.25">
      <c r="A154" s="9" t="s">
        <v>0</v>
      </c>
      <c r="B154" t="s">
        <v>308</v>
      </c>
      <c r="C154" t="s">
        <v>0</v>
      </c>
      <c r="D154" t="s">
        <v>0</v>
      </c>
      <c r="E154" t="s">
        <v>309</v>
      </c>
      <c r="F154" t="s">
        <v>0</v>
      </c>
      <c r="G154" s="10">
        <f>TODAY()+148</f>
        <v>44147.613206435184</v>
      </c>
      <c r="H154" s="10">
        <f>TODAY()+149</f>
        <v>44148.613206435184</v>
      </c>
      <c r="I154" t="s">
        <v>0</v>
      </c>
      <c r="J154">
        <v>0</v>
      </c>
      <c r="K154">
        <v>8</v>
      </c>
      <c r="L154">
        <v>0</v>
      </c>
      <c r="M154">
        <v>0</v>
      </c>
      <c r="N154" t="s">
        <v>23</v>
      </c>
      <c r="O154" t="s">
        <v>24</v>
      </c>
      <c r="P154" t="s">
        <v>0</v>
      </c>
      <c r="Q154">
        <v>0</v>
      </c>
      <c r="R154">
        <v>0</v>
      </c>
    </row>
    <row r="155" spans="1:18" x14ac:dyDescent="0.25">
      <c r="A155" s="9" t="s">
        <v>0</v>
      </c>
      <c r="B155" t="s">
        <v>310</v>
      </c>
      <c r="C155" t="s">
        <v>0</v>
      </c>
      <c r="D155" t="s">
        <v>0</v>
      </c>
      <c r="E155" t="s">
        <v>311</v>
      </c>
      <c r="F155" t="s">
        <v>0</v>
      </c>
      <c r="G155" s="10">
        <f>TODAY()+149</f>
        <v>44148.613206435184</v>
      </c>
      <c r="H155" s="10">
        <f>TODAY()+150</f>
        <v>44149.613206435184</v>
      </c>
      <c r="I155" t="s">
        <v>0</v>
      </c>
      <c r="J155">
        <v>0</v>
      </c>
      <c r="K155">
        <v>8</v>
      </c>
      <c r="L155">
        <v>0</v>
      </c>
      <c r="M155">
        <v>0</v>
      </c>
      <c r="N155" t="s">
        <v>23</v>
      </c>
      <c r="O155" t="s">
        <v>24</v>
      </c>
      <c r="P155" t="s">
        <v>0</v>
      </c>
      <c r="Q155">
        <v>0</v>
      </c>
      <c r="R155">
        <v>0</v>
      </c>
    </row>
    <row r="156" spans="1:18" x14ac:dyDescent="0.25">
      <c r="A156" s="9" t="s">
        <v>0</v>
      </c>
      <c r="B156" t="s">
        <v>312</v>
      </c>
      <c r="C156" t="s">
        <v>0</v>
      </c>
      <c r="D156" t="s">
        <v>0</v>
      </c>
      <c r="E156" t="s">
        <v>313</v>
      </c>
      <c r="F156" t="s">
        <v>0</v>
      </c>
      <c r="G156" s="10">
        <f>TODAY()+150</f>
        <v>44149.613206435184</v>
      </c>
      <c r="H156" s="10">
        <f>TODAY()+151</f>
        <v>44150.613206435184</v>
      </c>
      <c r="I156" t="s">
        <v>0</v>
      </c>
      <c r="J156">
        <v>0</v>
      </c>
      <c r="K156">
        <v>8</v>
      </c>
      <c r="L156">
        <v>0</v>
      </c>
      <c r="M156">
        <v>0</v>
      </c>
      <c r="N156" t="s">
        <v>23</v>
      </c>
      <c r="O156" t="s">
        <v>24</v>
      </c>
      <c r="P156" t="s">
        <v>0</v>
      </c>
      <c r="Q156">
        <v>0</v>
      </c>
      <c r="R156">
        <v>0</v>
      </c>
    </row>
    <row r="157" spans="1:18" x14ac:dyDescent="0.25">
      <c r="A157" s="9" t="s">
        <v>0</v>
      </c>
      <c r="B157" t="s">
        <v>314</v>
      </c>
      <c r="C157" t="s">
        <v>0</v>
      </c>
      <c r="D157" t="s">
        <v>0</v>
      </c>
      <c r="E157" t="s">
        <v>315</v>
      </c>
      <c r="F157" t="s">
        <v>0</v>
      </c>
      <c r="G157" s="10">
        <f>TODAY()+151</f>
        <v>44150.613206435184</v>
      </c>
      <c r="H157" s="10">
        <f>TODAY()+153</f>
        <v>44152.613206435184</v>
      </c>
      <c r="I157" t="s">
        <v>0</v>
      </c>
      <c r="J157">
        <v>0</v>
      </c>
      <c r="K157">
        <v>8</v>
      </c>
      <c r="L157">
        <v>0</v>
      </c>
      <c r="M157">
        <v>0</v>
      </c>
      <c r="N157" t="s">
        <v>23</v>
      </c>
      <c r="O157" t="s">
        <v>24</v>
      </c>
      <c r="P157" t="s">
        <v>0</v>
      </c>
      <c r="Q157">
        <v>0</v>
      </c>
      <c r="R157">
        <v>0</v>
      </c>
    </row>
    <row r="158" spans="1:18" x14ac:dyDescent="0.25">
      <c r="A158" s="9" t="s">
        <v>0</v>
      </c>
      <c r="B158" t="s">
        <v>316</v>
      </c>
      <c r="C158" t="s">
        <v>0</v>
      </c>
      <c r="D158" t="s">
        <v>0</v>
      </c>
      <c r="E158" t="s">
        <v>317</v>
      </c>
      <c r="F158" t="s">
        <v>0</v>
      </c>
      <c r="G158" s="10">
        <f>TODAY()+152</f>
        <v>44151.613206435184</v>
      </c>
      <c r="H158" s="10">
        <f>TODAY()+153</f>
        <v>44152.613206435184</v>
      </c>
      <c r="I158" t="s">
        <v>0</v>
      </c>
      <c r="J158">
        <v>0</v>
      </c>
      <c r="K158">
        <v>8</v>
      </c>
      <c r="L158">
        <v>0</v>
      </c>
      <c r="M158">
        <v>0</v>
      </c>
      <c r="N158" t="s">
        <v>23</v>
      </c>
      <c r="O158" t="s">
        <v>24</v>
      </c>
      <c r="P158" t="s">
        <v>0</v>
      </c>
      <c r="Q158">
        <v>0</v>
      </c>
      <c r="R158">
        <v>0</v>
      </c>
    </row>
    <row r="159" spans="1:18" x14ac:dyDescent="0.25">
      <c r="A159" s="9" t="s">
        <v>0</v>
      </c>
      <c r="B159" t="s">
        <v>318</v>
      </c>
      <c r="C159" t="s">
        <v>0</v>
      </c>
      <c r="D159" t="s">
        <v>0</v>
      </c>
      <c r="E159" t="s">
        <v>319</v>
      </c>
      <c r="F159" t="s">
        <v>0</v>
      </c>
      <c r="G159" s="10">
        <f>TODAY()+153</f>
        <v>44152.613206435184</v>
      </c>
      <c r="H159" s="10">
        <f>TODAY()+154</f>
        <v>44153.613206435184</v>
      </c>
      <c r="I159" t="s">
        <v>0</v>
      </c>
      <c r="J159">
        <v>0</v>
      </c>
      <c r="K159">
        <v>8</v>
      </c>
      <c r="L159">
        <v>0</v>
      </c>
      <c r="M159">
        <v>0</v>
      </c>
      <c r="N159" t="s">
        <v>23</v>
      </c>
      <c r="O159" t="s">
        <v>24</v>
      </c>
      <c r="P159" t="s">
        <v>0</v>
      </c>
      <c r="Q159">
        <v>0</v>
      </c>
      <c r="R159">
        <v>0</v>
      </c>
    </row>
    <row r="160" spans="1:18" x14ac:dyDescent="0.25">
      <c r="A160" s="9" t="s">
        <v>0</v>
      </c>
      <c r="B160" t="s">
        <v>320</v>
      </c>
      <c r="C160" t="s">
        <v>0</v>
      </c>
      <c r="D160" t="s">
        <v>0</v>
      </c>
      <c r="E160" t="s">
        <v>321</v>
      </c>
      <c r="F160" t="s">
        <v>0</v>
      </c>
      <c r="G160" s="10">
        <f>TODAY()+154</f>
        <v>44153.61320644676</v>
      </c>
      <c r="H160" s="10">
        <f>TODAY()+155</f>
        <v>44154.61320644676</v>
      </c>
      <c r="I160" t="s">
        <v>0</v>
      </c>
      <c r="J160">
        <v>0</v>
      </c>
      <c r="K160">
        <v>8</v>
      </c>
      <c r="L160">
        <v>0</v>
      </c>
      <c r="M160">
        <v>0</v>
      </c>
      <c r="N160" t="s">
        <v>23</v>
      </c>
      <c r="O160" t="s">
        <v>24</v>
      </c>
      <c r="P160" t="s">
        <v>0</v>
      </c>
      <c r="Q160">
        <v>0</v>
      </c>
      <c r="R160">
        <v>0</v>
      </c>
    </row>
    <row r="161" spans="1:18" x14ac:dyDescent="0.25">
      <c r="A161" s="9" t="s">
        <v>0</v>
      </c>
      <c r="B161" t="s">
        <v>322</v>
      </c>
      <c r="C161" t="s">
        <v>0</v>
      </c>
      <c r="D161" t="s">
        <v>0</v>
      </c>
      <c r="E161" t="s">
        <v>323</v>
      </c>
      <c r="F161" t="s">
        <v>0</v>
      </c>
      <c r="G161" s="10">
        <f>TODAY()+155</f>
        <v>44154.61320644676</v>
      </c>
      <c r="H161" s="10">
        <f>TODAY()+156</f>
        <v>44155.61320644676</v>
      </c>
      <c r="I161" t="s">
        <v>0</v>
      </c>
      <c r="J161">
        <v>0</v>
      </c>
      <c r="K161">
        <v>8</v>
      </c>
      <c r="L161">
        <v>0</v>
      </c>
      <c r="M161">
        <v>0</v>
      </c>
      <c r="N161" t="s">
        <v>23</v>
      </c>
      <c r="O161" t="s">
        <v>24</v>
      </c>
      <c r="P161" t="s">
        <v>0</v>
      </c>
      <c r="Q161">
        <v>0</v>
      </c>
      <c r="R161">
        <v>0</v>
      </c>
    </row>
    <row r="162" spans="1:18" x14ac:dyDescent="0.25">
      <c r="A162" s="9" t="s">
        <v>0</v>
      </c>
      <c r="B162" t="s">
        <v>324</v>
      </c>
      <c r="C162" t="s">
        <v>0</v>
      </c>
      <c r="D162" t="s">
        <v>0</v>
      </c>
      <c r="E162" t="s">
        <v>325</v>
      </c>
      <c r="F162" t="s">
        <v>0</v>
      </c>
      <c r="G162" s="10">
        <f>TODAY()+156</f>
        <v>44155.61320644676</v>
      </c>
      <c r="H162" s="10">
        <f>TODAY()+157</f>
        <v>44156.61320644676</v>
      </c>
      <c r="I162" t="s">
        <v>0</v>
      </c>
      <c r="J162">
        <v>0</v>
      </c>
      <c r="K162">
        <v>8</v>
      </c>
      <c r="L162">
        <v>0</v>
      </c>
      <c r="M162">
        <v>0</v>
      </c>
      <c r="N162" t="s">
        <v>23</v>
      </c>
      <c r="O162" t="s">
        <v>24</v>
      </c>
      <c r="P162" t="s">
        <v>0</v>
      </c>
      <c r="Q162">
        <v>0</v>
      </c>
      <c r="R162">
        <v>0</v>
      </c>
    </row>
    <row r="163" spans="1:18" x14ac:dyDescent="0.25">
      <c r="A163" s="9" t="s">
        <v>0</v>
      </c>
      <c r="B163" t="s">
        <v>326</v>
      </c>
      <c r="C163" t="s">
        <v>0</v>
      </c>
      <c r="D163" t="s">
        <v>0</v>
      </c>
      <c r="E163" t="s">
        <v>327</v>
      </c>
      <c r="F163" t="s">
        <v>0</v>
      </c>
      <c r="G163" s="10">
        <f>TODAY()+157</f>
        <v>44156.61320644676</v>
      </c>
      <c r="H163" s="10">
        <f>TODAY()+158</f>
        <v>44157.61320644676</v>
      </c>
      <c r="I163" t="s">
        <v>0</v>
      </c>
      <c r="J163">
        <v>0</v>
      </c>
      <c r="K163">
        <v>8</v>
      </c>
      <c r="L163">
        <v>0</v>
      </c>
      <c r="M163">
        <v>0</v>
      </c>
      <c r="N163" t="s">
        <v>23</v>
      </c>
      <c r="O163" t="s">
        <v>24</v>
      </c>
      <c r="P163" t="s">
        <v>0</v>
      </c>
      <c r="Q163">
        <v>0</v>
      </c>
      <c r="R163">
        <v>0</v>
      </c>
    </row>
    <row r="164" spans="1:18" x14ac:dyDescent="0.25">
      <c r="A164" s="11" t="s">
        <v>0</v>
      </c>
      <c r="B164" s="7" t="s">
        <v>328</v>
      </c>
      <c r="C164" s="7" t="s">
        <v>0</v>
      </c>
      <c r="D164" s="7" t="s">
        <v>329</v>
      </c>
      <c r="E164" s="7"/>
      <c r="F164" s="7" t="s">
        <v>0</v>
      </c>
      <c r="G164" s="8">
        <f>TODAY()+159</f>
        <v>44158.61320644676</v>
      </c>
      <c r="H164" s="8">
        <f>TODAY()+174</f>
        <v>44173.61320644676</v>
      </c>
      <c r="I164" s="7" t="s">
        <v>0</v>
      </c>
      <c r="J164" s="7">
        <v>0</v>
      </c>
      <c r="K164" s="7">
        <v>88</v>
      </c>
      <c r="L164" s="7">
        <v>0</v>
      </c>
      <c r="M164" s="7">
        <v>0</v>
      </c>
      <c r="N164" s="7" t="s">
        <v>0</v>
      </c>
      <c r="O164" s="7" t="s">
        <v>0</v>
      </c>
      <c r="P164" s="7" t="s">
        <v>0</v>
      </c>
      <c r="Q164" s="7">
        <v>0</v>
      </c>
      <c r="R164" s="7">
        <v>0</v>
      </c>
    </row>
    <row r="165" spans="1:18" x14ac:dyDescent="0.25">
      <c r="A165" s="9" t="s">
        <v>0</v>
      </c>
      <c r="B165" t="s">
        <v>330</v>
      </c>
      <c r="C165" t="s">
        <v>0</v>
      </c>
      <c r="D165" t="s">
        <v>0</v>
      </c>
      <c r="E165" t="s">
        <v>331</v>
      </c>
      <c r="F165" t="s">
        <v>0</v>
      </c>
      <c r="G165" s="10">
        <f>TODAY()+159</f>
        <v>44158.613206458336</v>
      </c>
      <c r="H165" s="10">
        <f>TODAY()+160</f>
        <v>44159.613206458336</v>
      </c>
      <c r="I165" t="s">
        <v>0</v>
      </c>
      <c r="J165">
        <v>0</v>
      </c>
      <c r="K165">
        <v>8</v>
      </c>
      <c r="L165">
        <v>0</v>
      </c>
      <c r="M165">
        <v>0</v>
      </c>
      <c r="N165" t="s">
        <v>23</v>
      </c>
      <c r="O165" t="s">
        <v>24</v>
      </c>
      <c r="P165" t="s">
        <v>0</v>
      </c>
      <c r="Q165">
        <v>0</v>
      </c>
      <c r="R165">
        <v>0</v>
      </c>
    </row>
    <row r="166" spans="1:18" x14ac:dyDescent="0.25">
      <c r="A166" s="9" t="s">
        <v>0</v>
      </c>
      <c r="B166" t="s">
        <v>332</v>
      </c>
      <c r="C166" t="s">
        <v>0</v>
      </c>
      <c r="D166" t="s">
        <v>0</v>
      </c>
      <c r="E166" t="s">
        <v>333</v>
      </c>
      <c r="F166" t="s">
        <v>0</v>
      </c>
      <c r="G166" s="10">
        <f>TODAY()+160</f>
        <v>44159.613206458336</v>
      </c>
      <c r="H166" s="10">
        <f>TODAY()+161</f>
        <v>44160.613206458336</v>
      </c>
      <c r="I166" t="s">
        <v>0</v>
      </c>
      <c r="J166">
        <v>0</v>
      </c>
      <c r="K166">
        <v>8</v>
      </c>
      <c r="L166">
        <v>0</v>
      </c>
      <c r="M166">
        <v>0</v>
      </c>
      <c r="N166" t="s">
        <v>23</v>
      </c>
      <c r="O166" t="s">
        <v>24</v>
      </c>
      <c r="P166" t="s">
        <v>0</v>
      </c>
      <c r="Q166">
        <v>0</v>
      </c>
      <c r="R166">
        <v>0</v>
      </c>
    </row>
    <row r="167" spans="1:18" x14ac:dyDescent="0.25">
      <c r="A167" s="9" t="s">
        <v>0</v>
      </c>
      <c r="B167" t="s">
        <v>334</v>
      </c>
      <c r="C167" t="s">
        <v>0</v>
      </c>
      <c r="D167" t="s">
        <v>0</v>
      </c>
      <c r="E167" t="s">
        <v>335</v>
      </c>
      <c r="F167" t="s">
        <v>0</v>
      </c>
      <c r="G167" s="10">
        <f>TODAY()+161</f>
        <v>44160.613206458336</v>
      </c>
      <c r="H167" s="10">
        <f>TODAY()+162</f>
        <v>44161.613206458336</v>
      </c>
      <c r="I167" t="s">
        <v>0</v>
      </c>
      <c r="J167">
        <v>0</v>
      </c>
      <c r="K167">
        <v>8</v>
      </c>
      <c r="L167">
        <v>0</v>
      </c>
      <c r="M167">
        <v>0</v>
      </c>
      <c r="N167" t="s">
        <v>23</v>
      </c>
      <c r="O167" t="s">
        <v>24</v>
      </c>
      <c r="P167" t="s">
        <v>0</v>
      </c>
      <c r="Q167">
        <v>0</v>
      </c>
      <c r="R167">
        <v>0</v>
      </c>
    </row>
    <row r="168" spans="1:18" x14ac:dyDescent="0.25">
      <c r="A168" s="9" t="s">
        <v>0</v>
      </c>
      <c r="B168" t="s">
        <v>336</v>
      </c>
      <c r="C168" t="s">
        <v>0</v>
      </c>
      <c r="D168" t="s">
        <v>0</v>
      </c>
      <c r="E168" t="s">
        <v>337</v>
      </c>
      <c r="F168" t="s">
        <v>0</v>
      </c>
      <c r="G168" s="10">
        <f>TODAY()+162</f>
        <v>44161.613206458336</v>
      </c>
      <c r="H168" s="10">
        <f>TODAY()+163</f>
        <v>44162.613206458336</v>
      </c>
      <c r="I168" t="s">
        <v>0</v>
      </c>
      <c r="J168">
        <v>0</v>
      </c>
      <c r="K168">
        <v>8</v>
      </c>
      <c r="L168">
        <v>0</v>
      </c>
      <c r="M168">
        <v>0</v>
      </c>
      <c r="N168" t="s">
        <v>23</v>
      </c>
      <c r="O168" t="s">
        <v>24</v>
      </c>
      <c r="P168" t="s">
        <v>0</v>
      </c>
      <c r="Q168">
        <v>0</v>
      </c>
      <c r="R168">
        <v>0</v>
      </c>
    </row>
    <row r="169" spans="1:18" x14ac:dyDescent="0.25">
      <c r="A169" s="9" t="s">
        <v>0</v>
      </c>
      <c r="B169" t="s">
        <v>338</v>
      </c>
      <c r="C169" t="s">
        <v>0</v>
      </c>
      <c r="D169" t="s">
        <v>0</v>
      </c>
      <c r="E169" t="s">
        <v>339</v>
      </c>
      <c r="F169" t="s">
        <v>0</v>
      </c>
      <c r="G169" s="10">
        <f>TODAY()+163</f>
        <v>44162.613206458336</v>
      </c>
      <c r="H169" s="10">
        <f>TODAY()+164</f>
        <v>44163.613206458336</v>
      </c>
      <c r="I169" t="s">
        <v>0</v>
      </c>
      <c r="J169">
        <v>0</v>
      </c>
      <c r="K169">
        <v>8</v>
      </c>
      <c r="L169">
        <v>0</v>
      </c>
      <c r="M169">
        <v>0</v>
      </c>
      <c r="N169" t="s">
        <v>23</v>
      </c>
      <c r="O169" t="s">
        <v>24</v>
      </c>
      <c r="P169" t="s">
        <v>0</v>
      </c>
      <c r="Q169">
        <v>0</v>
      </c>
      <c r="R169">
        <v>0</v>
      </c>
    </row>
    <row r="170" spans="1:18" x14ac:dyDescent="0.25">
      <c r="A170" s="9" t="s">
        <v>0</v>
      </c>
      <c r="B170" t="s">
        <v>340</v>
      </c>
      <c r="C170" t="s">
        <v>0</v>
      </c>
      <c r="D170" t="s">
        <v>0</v>
      </c>
      <c r="E170" t="s">
        <v>341</v>
      </c>
      <c r="F170" t="s">
        <v>0</v>
      </c>
      <c r="G170" s="10">
        <f>TODAY()+164</f>
        <v>44163.613206458336</v>
      </c>
      <c r="H170" s="10">
        <f>TODAY()+165</f>
        <v>44164.613206458336</v>
      </c>
      <c r="I170" t="s">
        <v>0</v>
      </c>
      <c r="J170">
        <v>0</v>
      </c>
      <c r="K170">
        <v>8</v>
      </c>
      <c r="L170">
        <v>0</v>
      </c>
      <c r="M170">
        <v>0</v>
      </c>
      <c r="N170" t="s">
        <v>23</v>
      </c>
      <c r="O170" t="s">
        <v>24</v>
      </c>
      <c r="P170" t="s">
        <v>0</v>
      </c>
      <c r="Q170">
        <v>0</v>
      </c>
      <c r="R170">
        <v>0</v>
      </c>
    </row>
    <row r="171" spans="1:18" x14ac:dyDescent="0.25">
      <c r="A171" s="9" t="s">
        <v>0</v>
      </c>
      <c r="B171" t="s">
        <v>342</v>
      </c>
      <c r="C171" t="s">
        <v>0</v>
      </c>
      <c r="D171" t="s">
        <v>0</v>
      </c>
      <c r="E171" t="s">
        <v>343</v>
      </c>
      <c r="F171" t="s">
        <v>0</v>
      </c>
      <c r="G171" s="10">
        <f>TODAY()+165</f>
        <v>44164.613206458336</v>
      </c>
      <c r="H171" s="10">
        <f>TODAY()+167</f>
        <v>44166.613206458336</v>
      </c>
      <c r="I171" t="s">
        <v>0</v>
      </c>
      <c r="J171">
        <v>0</v>
      </c>
      <c r="K171">
        <v>8</v>
      </c>
      <c r="L171">
        <v>0</v>
      </c>
      <c r="M171">
        <v>0</v>
      </c>
      <c r="N171" t="s">
        <v>23</v>
      </c>
      <c r="O171" t="s">
        <v>24</v>
      </c>
      <c r="P171" t="s">
        <v>0</v>
      </c>
      <c r="Q171">
        <v>0</v>
      </c>
      <c r="R171">
        <v>0</v>
      </c>
    </row>
    <row r="172" spans="1:18" x14ac:dyDescent="0.25">
      <c r="A172" s="9" t="s">
        <v>0</v>
      </c>
      <c r="B172" t="s">
        <v>344</v>
      </c>
      <c r="C172" t="s">
        <v>0</v>
      </c>
      <c r="D172" t="s">
        <v>0</v>
      </c>
      <c r="E172" t="s">
        <v>345</v>
      </c>
      <c r="F172" t="s">
        <v>0</v>
      </c>
      <c r="G172" s="10">
        <f>TODAY()+166</f>
        <v>44165.613206458336</v>
      </c>
      <c r="H172" s="10">
        <f>TODAY()+167</f>
        <v>44166.613206458336</v>
      </c>
      <c r="I172" t="s">
        <v>0</v>
      </c>
      <c r="J172">
        <v>0</v>
      </c>
      <c r="K172">
        <v>8</v>
      </c>
      <c r="L172">
        <v>0</v>
      </c>
      <c r="M172">
        <v>0</v>
      </c>
      <c r="N172" t="s">
        <v>23</v>
      </c>
      <c r="O172" t="s">
        <v>24</v>
      </c>
      <c r="P172" t="s">
        <v>0</v>
      </c>
      <c r="Q172">
        <v>0</v>
      </c>
      <c r="R172">
        <v>0</v>
      </c>
    </row>
    <row r="173" spans="1:18" x14ac:dyDescent="0.25">
      <c r="A173" s="9" t="s">
        <v>0</v>
      </c>
      <c r="B173" t="s">
        <v>346</v>
      </c>
      <c r="C173" t="s">
        <v>0</v>
      </c>
      <c r="D173" t="s">
        <v>0</v>
      </c>
      <c r="E173" t="s">
        <v>347</v>
      </c>
      <c r="F173" t="s">
        <v>0</v>
      </c>
      <c r="G173" s="10">
        <f>TODAY()+167</f>
        <v>44166.613206469905</v>
      </c>
      <c r="H173" s="10">
        <f>TODAY()+168</f>
        <v>44167.613206469905</v>
      </c>
      <c r="I173" t="s">
        <v>0</v>
      </c>
      <c r="J173">
        <v>0</v>
      </c>
      <c r="K173">
        <v>8</v>
      </c>
      <c r="L173">
        <v>0</v>
      </c>
      <c r="M173">
        <v>0</v>
      </c>
      <c r="N173" t="s">
        <v>23</v>
      </c>
      <c r="O173" t="s">
        <v>24</v>
      </c>
      <c r="P173" t="s">
        <v>0</v>
      </c>
      <c r="Q173">
        <v>0</v>
      </c>
      <c r="R173">
        <v>0</v>
      </c>
    </row>
    <row r="174" spans="1:18" x14ac:dyDescent="0.25">
      <c r="A174" s="9" t="s">
        <v>0</v>
      </c>
      <c r="B174" t="s">
        <v>348</v>
      </c>
      <c r="C174" t="s">
        <v>0</v>
      </c>
      <c r="D174" t="s">
        <v>0</v>
      </c>
      <c r="E174" t="s">
        <v>349</v>
      </c>
      <c r="F174" t="s">
        <v>0</v>
      </c>
      <c r="G174" s="10">
        <f>TODAY()+168</f>
        <v>44167.613206469905</v>
      </c>
      <c r="H174" s="10">
        <f>TODAY()+169</f>
        <v>44168.613206469905</v>
      </c>
      <c r="I174" t="s">
        <v>0</v>
      </c>
      <c r="J174">
        <v>0</v>
      </c>
      <c r="K174">
        <v>8</v>
      </c>
      <c r="L174">
        <v>0</v>
      </c>
      <c r="M174">
        <v>0</v>
      </c>
      <c r="N174" t="s">
        <v>23</v>
      </c>
      <c r="O174" t="s">
        <v>24</v>
      </c>
      <c r="P174" t="s">
        <v>0</v>
      </c>
      <c r="Q174">
        <v>0</v>
      </c>
      <c r="R174">
        <v>0</v>
      </c>
    </row>
    <row r="175" spans="1:18" x14ac:dyDescent="0.25">
      <c r="A175" s="9" t="s">
        <v>0</v>
      </c>
      <c r="B175" t="s">
        <v>350</v>
      </c>
      <c r="C175" t="s">
        <v>0</v>
      </c>
      <c r="D175" t="s">
        <v>0</v>
      </c>
      <c r="E175" t="s">
        <v>351</v>
      </c>
      <c r="F175" t="s">
        <v>0</v>
      </c>
      <c r="G175" s="10">
        <f>TODAY()+169</f>
        <v>44168.613206469905</v>
      </c>
      <c r="H175" s="10">
        <f>TODAY()+170</f>
        <v>44169.613206469905</v>
      </c>
      <c r="I175" t="s">
        <v>0</v>
      </c>
      <c r="J175">
        <v>0</v>
      </c>
      <c r="K175">
        <v>8</v>
      </c>
      <c r="L175">
        <v>0</v>
      </c>
      <c r="M175">
        <v>0</v>
      </c>
      <c r="N175" t="s">
        <v>23</v>
      </c>
      <c r="O175" t="s">
        <v>24</v>
      </c>
      <c r="P175" t="s">
        <v>0</v>
      </c>
      <c r="Q175">
        <v>0</v>
      </c>
      <c r="R175">
        <v>0</v>
      </c>
    </row>
    <row r="176" spans="1:18" x14ac:dyDescent="0.25">
      <c r="A176" s="9" t="s">
        <v>0</v>
      </c>
      <c r="B176" t="s">
        <v>352</v>
      </c>
      <c r="C176" t="s">
        <v>0</v>
      </c>
      <c r="D176" t="s">
        <v>0</v>
      </c>
      <c r="E176" t="s">
        <v>353</v>
      </c>
      <c r="F176" t="s">
        <v>0</v>
      </c>
      <c r="G176" s="10">
        <f>TODAY()+171</f>
        <v>44170.613206469905</v>
      </c>
      <c r="H176" s="10">
        <f>TODAY()+172</f>
        <v>44171.613206469905</v>
      </c>
      <c r="I176" t="s">
        <v>0</v>
      </c>
      <c r="J176">
        <v>0</v>
      </c>
      <c r="K176">
        <v>8</v>
      </c>
      <c r="L176">
        <v>0</v>
      </c>
      <c r="M176">
        <v>0</v>
      </c>
      <c r="N176" t="s">
        <v>23</v>
      </c>
      <c r="O176" t="s">
        <v>24</v>
      </c>
      <c r="P176" t="s">
        <v>0</v>
      </c>
      <c r="Q176">
        <v>0</v>
      </c>
      <c r="R176">
        <v>0</v>
      </c>
    </row>
    <row r="177" spans="1:18" x14ac:dyDescent="0.25">
      <c r="A177" s="9" t="s">
        <v>0</v>
      </c>
      <c r="B177" t="s">
        <v>354</v>
      </c>
      <c r="C177" t="s">
        <v>0</v>
      </c>
      <c r="D177" t="s">
        <v>0</v>
      </c>
      <c r="E177" t="s">
        <v>355</v>
      </c>
      <c r="F177" t="s">
        <v>0</v>
      </c>
      <c r="G177" s="10">
        <f>TODAY()+172</f>
        <v>44171.613206469905</v>
      </c>
      <c r="H177" s="10">
        <f>TODAY()+174</f>
        <v>44173.613206469905</v>
      </c>
      <c r="I177" t="s">
        <v>0</v>
      </c>
      <c r="J177">
        <v>0</v>
      </c>
      <c r="K177">
        <v>8</v>
      </c>
      <c r="L177">
        <v>0</v>
      </c>
      <c r="M177">
        <v>0</v>
      </c>
      <c r="N177" t="s">
        <v>23</v>
      </c>
      <c r="O177" t="s">
        <v>24</v>
      </c>
      <c r="P177" t="s">
        <v>0</v>
      </c>
      <c r="Q177">
        <v>0</v>
      </c>
      <c r="R177">
        <v>0</v>
      </c>
    </row>
    <row r="178" spans="1:18" x14ac:dyDescent="0.25">
      <c r="A178" s="9" t="s">
        <v>0</v>
      </c>
      <c r="B178" t="s">
        <v>356</v>
      </c>
      <c r="C178" t="s">
        <v>0</v>
      </c>
      <c r="D178" t="s">
        <v>0</v>
      </c>
      <c r="E178" t="s">
        <v>357</v>
      </c>
      <c r="F178" t="s">
        <v>0</v>
      </c>
      <c r="G178" s="10">
        <f>TODAY()+173</f>
        <v>44172.613206469905</v>
      </c>
      <c r="H178" s="10">
        <f>TODAY()+174</f>
        <v>44173.613206469905</v>
      </c>
      <c r="I178" t="s">
        <v>0</v>
      </c>
      <c r="J178">
        <v>0</v>
      </c>
      <c r="K178">
        <v>8</v>
      </c>
      <c r="L178">
        <v>0</v>
      </c>
      <c r="M178">
        <v>0</v>
      </c>
      <c r="N178" t="s">
        <v>23</v>
      </c>
      <c r="O178" t="s">
        <v>24</v>
      </c>
      <c r="P178" t="s">
        <v>0</v>
      </c>
      <c r="Q178">
        <v>0</v>
      </c>
      <c r="R178">
        <v>0</v>
      </c>
    </row>
    <row r="179" spans="1:18" x14ac:dyDescent="0.25">
      <c r="A179" s="11" t="s">
        <v>0</v>
      </c>
      <c r="B179" s="7" t="s">
        <v>358</v>
      </c>
      <c r="C179" s="7" t="s">
        <v>0</v>
      </c>
      <c r="D179" s="7" t="s">
        <v>359</v>
      </c>
      <c r="E179" s="7"/>
      <c r="F179" s="7" t="s">
        <v>0</v>
      </c>
      <c r="G179" s="8">
        <f>TODAY()+175</f>
        <v>44174.613206469905</v>
      </c>
      <c r="H179" s="8">
        <f>TODAY()+190</f>
        <v>44189.613206469905</v>
      </c>
      <c r="I179" s="7" t="s">
        <v>0</v>
      </c>
      <c r="J179" s="7">
        <v>0</v>
      </c>
      <c r="K179" s="7">
        <v>88</v>
      </c>
      <c r="L179" s="7">
        <v>0</v>
      </c>
      <c r="M179" s="7">
        <v>0</v>
      </c>
      <c r="N179" s="7" t="s">
        <v>0</v>
      </c>
      <c r="O179" s="7" t="s">
        <v>0</v>
      </c>
      <c r="P179" s="7" t="s">
        <v>0</v>
      </c>
      <c r="Q179" s="7">
        <v>0</v>
      </c>
      <c r="R179" s="7">
        <v>0</v>
      </c>
    </row>
    <row r="180" spans="1:18" x14ac:dyDescent="0.25">
      <c r="A180" s="9" t="s">
        <v>0</v>
      </c>
      <c r="B180" t="s">
        <v>360</v>
      </c>
      <c r="C180" t="s">
        <v>0</v>
      </c>
      <c r="D180" t="s">
        <v>0</v>
      </c>
      <c r="E180" t="s">
        <v>331</v>
      </c>
      <c r="F180" t="s">
        <v>0</v>
      </c>
      <c r="G180" s="10">
        <f>TODAY()+175</f>
        <v>44174.613206469905</v>
      </c>
      <c r="H180" s="10">
        <f>TODAY()+176</f>
        <v>44175.613206469905</v>
      </c>
      <c r="I180" t="s">
        <v>0</v>
      </c>
      <c r="J180">
        <v>0</v>
      </c>
      <c r="K180">
        <v>8</v>
      </c>
      <c r="L180">
        <v>0</v>
      </c>
      <c r="M180">
        <v>0</v>
      </c>
      <c r="N180" t="s">
        <v>23</v>
      </c>
      <c r="O180" t="s">
        <v>24</v>
      </c>
      <c r="P180" t="s">
        <v>0</v>
      </c>
      <c r="Q180">
        <v>0</v>
      </c>
      <c r="R180">
        <v>0</v>
      </c>
    </row>
    <row r="181" spans="1:18" x14ac:dyDescent="0.25">
      <c r="A181" s="9" t="s">
        <v>0</v>
      </c>
      <c r="B181" t="s">
        <v>361</v>
      </c>
      <c r="C181" t="s">
        <v>0</v>
      </c>
      <c r="D181" t="s">
        <v>0</v>
      </c>
      <c r="E181" t="s">
        <v>333</v>
      </c>
      <c r="F181" t="s">
        <v>0</v>
      </c>
      <c r="G181" s="10">
        <f>TODAY()+176</f>
        <v>44175.613206469905</v>
      </c>
      <c r="H181" s="10">
        <f>TODAY()+177</f>
        <v>44176.613206469905</v>
      </c>
      <c r="I181" t="s">
        <v>0</v>
      </c>
      <c r="J181">
        <v>0</v>
      </c>
      <c r="K181">
        <v>8</v>
      </c>
      <c r="L181">
        <v>0</v>
      </c>
      <c r="M181">
        <v>0</v>
      </c>
      <c r="N181" t="s">
        <v>23</v>
      </c>
      <c r="O181" t="s">
        <v>24</v>
      </c>
      <c r="P181" t="s">
        <v>0</v>
      </c>
      <c r="Q181">
        <v>0</v>
      </c>
      <c r="R181">
        <v>0</v>
      </c>
    </row>
    <row r="182" spans="1:18" x14ac:dyDescent="0.25">
      <c r="A182" s="9" t="s">
        <v>0</v>
      </c>
      <c r="B182" t="s">
        <v>362</v>
      </c>
      <c r="C182" t="s">
        <v>0</v>
      </c>
      <c r="D182" t="s">
        <v>0</v>
      </c>
      <c r="E182" t="s">
        <v>335</v>
      </c>
      <c r="F182" t="s">
        <v>0</v>
      </c>
      <c r="G182" s="10">
        <f>TODAY()+177</f>
        <v>44176.613206469905</v>
      </c>
      <c r="H182" s="10">
        <f>TODAY()+178</f>
        <v>44177.613206469905</v>
      </c>
      <c r="I182" t="s">
        <v>0</v>
      </c>
      <c r="J182">
        <v>0</v>
      </c>
      <c r="K182">
        <v>8</v>
      </c>
      <c r="L182">
        <v>0</v>
      </c>
      <c r="M182">
        <v>0</v>
      </c>
      <c r="N182" t="s">
        <v>23</v>
      </c>
      <c r="O182" t="s">
        <v>24</v>
      </c>
      <c r="P182" t="s">
        <v>0</v>
      </c>
      <c r="Q182">
        <v>0</v>
      </c>
      <c r="R182">
        <v>0</v>
      </c>
    </row>
    <row r="183" spans="1:18" x14ac:dyDescent="0.25">
      <c r="A183" s="9" t="s">
        <v>0</v>
      </c>
      <c r="B183" t="s">
        <v>363</v>
      </c>
      <c r="C183" t="s">
        <v>0</v>
      </c>
      <c r="D183" t="s">
        <v>0</v>
      </c>
      <c r="E183" t="s">
        <v>337</v>
      </c>
      <c r="F183" t="s">
        <v>0</v>
      </c>
      <c r="G183" s="10">
        <f>TODAY()+178</f>
        <v>44177.61320648148</v>
      </c>
      <c r="H183" s="10">
        <f>TODAY()+179</f>
        <v>44178.61320648148</v>
      </c>
      <c r="I183" t="s">
        <v>0</v>
      </c>
      <c r="J183">
        <v>0</v>
      </c>
      <c r="K183">
        <v>8</v>
      </c>
      <c r="L183">
        <v>0</v>
      </c>
      <c r="M183">
        <v>0</v>
      </c>
      <c r="N183" t="s">
        <v>23</v>
      </c>
      <c r="O183" t="s">
        <v>24</v>
      </c>
      <c r="P183" t="s">
        <v>0</v>
      </c>
      <c r="Q183">
        <v>0</v>
      </c>
      <c r="R183">
        <v>0</v>
      </c>
    </row>
    <row r="184" spans="1:18" x14ac:dyDescent="0.25">
      <c r="A184" s="9" t="s">
        <v>0</v>
      </c>
      <c r="B184" t="s">
        <v>364</v>
      </c>
      <c r="C184" t="s">
        <v>0</v>
      </c>
      <c r="D184" t="s">
        <v>0</v>
      </c>
      <c r="E184" t="s">
        <v>339</v>
      </c>
      <c r="F184" t="s">
        <v>0</v>
      </c>
      <c r="G184" s="10">
        <f>TODAY()+179</f>
        <v>44178.61320648148</v>
      </c>
      <c r="H184" s="10">
        <f>TODAY()+181</f>
        <v>44180.61320648148</v>
      </c>
      <c r="I184" t="s">
        <v>0</v>
      </c>
      <c r="J184">
        <v>0</v>
      </c>
      <c r="K184">
        <v>8</v>
      </c>
      <c r="L184">
        <v>0</v>
      </c>
      <c r="M184">
        <v>0</v>
      </c>
      <c r="N184" t="s">
        <v>23</v>
      </c>
      <c r="O184" t="s">
        <v>24</v>
      </c>
      <c r="P184" t="s">
        <v>0</v>
      </c>
      <c r="Q184">
        <v>0</v>
      </c>
      <c r="R184">
        <v>0</v>
      </c>
    </row>
    <row r="185" spans="1:18" x14ac:dyDescent="0.25">
      <c r="A185" s="9" t="s">
        <v>0</v>
      </c>
      <c r="B185" t="s">
        <v>365</v>
      </c>
      <c r="C185" t="s">
        <v>0</v>
      </c>
      <c r="D185" t="s">
        <v>0</v>
      </c>
      <c r="E185" t="s">
        <v>341</v>
      </c>
      <c r="F185" t="s">
        <v>0</v>
      </c>
      <c r="G185" s="10">
        <f>TODAY()+180</f>
        <v>44179.61320648148</v>
      </c>
      <c r="H185" s="10">
        <f>TODAY()+181</f>
        <v>44180.61320648148</v>
      </c>
      <c r="I185" t="s">
        <v>0</v>
      </c>
      <c r="J185">
        <v>0</v>
      </c>
      <c r="K185">
        <v>8</v>
      </c>
      <c r="L185">
        <v>0</v>
      </c>
      <c r="M185">
        <v>0</v>
      </c>
      <c r="N185" t="s">
        <v>23</v>
      </c>
      <c r="O185" t="s">
        <v>24</v>
      </c>
      <c r="P185" t="s">
        <v>0</v>
      </c>
      <c r="Q185">
        <v>0</v>
      </c>
      <c r="R185">
        <v>0</v>
      </c>
    </row>
    <row r="186" spans="1:18" x14ac:dyDescent="0.25">
      <c r="A186" s="9" t="s">
        <v>0</v>
      </c>
      <c r="B186" t="s">
        <v>366</v>
      </c>
      <c r="C186" t="s">
        <v>0</v>
      </c>
      <c r="D186" t="s">
        <v>0</v>
      </c>
      <c r="E186" t="s">
        <v>343</v>
      </c>
      <c r="F186" t="s">
        <v>0</v>
      </c>
      <c r="G186" s="10">
        <f>TODAY()+181</f>
        <v>44180.61320648148</v>
      </c>
      <c r="H186" s="10">
        <f>TODAY()+182</f>
        <v>44181.61320648148</v>
      </c>
      <c r="I186" t="s">
        <v>0</v>
      </c>
      <c r="J186">
        <v>0</v>
      </c>
      <c r="K186">
        <v>8</v>
      </c>
      <c r="L186">
        <v>0</v>
      </c>
      <c r="M186">
        <v>0</v>
      </c>
      <c r="N186" t="s">
        <v>23</v>
      </c>
      <c r="O186" t="s">
        <v>24</v>
      </c>
      <c r="P186" t="s">
        <v>0</v>
      </c>
      <c r="Q186">
        <v>0</v>
      </c>
      <c r="R186">
        <v>0</v>
      </c>
    </row>
    <row r="187" spans="1:18" x14ac:dyDescent="0.25">
      <c r="A187" s="9" t="s">
        <v>0</v>
      </c>
      <c r="B187" t="s">
        <v>367</v>
      </c>
      <c r="C187" t="s">
        <v>0</v>
      </c>
      <c r="D187" t="s">
        <v>0</v>
      </c>
      <c r="E187" t="s">
        <v>345</v>
      </c>
      <c r="F187" t="s">
        <v>0</v>
      </c>
      <c r="G187" s="10">
        <f>TODAY()+182</f>
        <v>44181.61320648148</v>
      </c>
      <c r="H187" s="10">
        <f>TODAY()+183</f>
        <v>44182.61320648148</v>
      </c>
      <c r="I187" t="s">
        <v>0</v>
      </c>
      <c r="J187">
        <v>0</v>
      </c>
      <c r="K187">
        <v>8</v>
      </c>
      <c r="L187">
        <v>0</v>
      </c>
      <c r="M187">
        <v>0</v>
      </c>
      <c r="N187" t="s">
        <v>23</v>
      </c>
      <c r="O187" t="s">
        <v>24</v>
      </c>
      <c r="P187" t="s">
        <v>0</v>
      </c>
      <c r="Q187">
        <v>0</v>
      </c>
      <c r="R187">
        <v>0</v>
      </c>
    </row>
    <row r="188" spans="1:18" x14ac:dyDescent="0.25">
      <c r="A188" s="9" t="s">
        <v>0</v>
      </c>
      <c r="B188" t="s">
        <v>368</v>
      </c>
      <c r="C188" t="s">
        <v>0</v>
      </c>
      <c r="D188" t="s">
        <v>0</v>
      </c>
      <c r="E188" t="s">
        <v>347</v>
      </c>
      <c r="F188" t="s">
        <v>0</v>
      </c>
      <c r="G188" s="10">
        <f>TODAY()+183</f>
        <v>44182.61320648148</v>
      </c>
      <c r="H188" s="10">
        <f>TODAY()+184</f>
        <v>44183.61320648148</v>
      </c>
      <c r="I188" t="s">
        <v>0</v>
      </c>
      <c r="J188">
        <v>0</v>
      </c>
      <c r="K188">
        <v>8</v>
      </c>
      <c r="L188">
        <v>0</v>
      </c>
      <c r="M188">
        <v>0</v>
      </c>
      <c r="N188" t="s">
        <v>23</v>
      </c>
      <c r="O188" t="s">
        <v>24</v>
      </c>
      <c r="P188" t="s">
        <v>0</v>
      </c>
      <c r="Q188">
        <v>0</v>
      </c>
      <c r="R188">
        <v>0</v>
      </c>
    </row>
    <row r="189" spans="1:18" x14ac:dyDescent="0.25">
      <c r="A189" s="9" t="s">
        <v>0</v>
      </c>
      <c r="B189" t="s">
        <v>369</v>
      </c>
      <c r="C189" t="s">
        <v>0</v>
      </c>
      <c r="D189" t="s">
        <v>0</v>
      </c>
      <c r="E189" t="s">
        <v>349</v>
      </c>
      <c r="F189" t="s">
        <v>0</v>
      </c>
      <c r="G189" s="10">
        <f>TODAY()+184</f>
        <v>44183.61320648148</v>
      </c>
      <c r="H189" s="10">
        <f>TODAY()+185</f>
        <v>44184.61320648148</v>
      </c>
      <c r="I189" t="s">
        <v>0</v>
      </c>
      <c r="J189">
        <v>0</v>
      </c>
      <c r="K189">
        <v>8</v>
      </c>
      <c r="L189">
        <v>0</v>
      </c>
      <c r="M189">
        <v>0</v>
      </c>
      <c r="N189" t="s">
        <v>23</v>
      </c>
      <c r="O189" t="s">
        <v>24</v>
      </c>
      <c r="P189" t="s">
        <v>0</v>
      </c>
      <c r="Q189">
        <v>0</v>
      </c>
      <c r="R189">
        <v>0</v>
      </c>
    </row>
    <row r="190" spans="1:18" x14ac:dyDescent="0.25">
      <c r="A190" s="9" t="s">
        <v>0</v>
      </c>
      <c r="B190" t="s">
        <v>370</v>
      </c>
      <c r="C190" t="s">
        <v>0</v>
      </c>
      <c r="D190" t="s">
        <v>0</v>
      </c>
      <c r="E190" t="s">
        <v>351</v>
      </c>
      <c r="F190" t="s">
        <v>0</v>
      </c>
      <c r="G190" s="10">
        <f>TODAY()+185</f>
        <v>44184.61320648148</v>
      </c>
      <c r="H190" s="10">
        <f>TODAY()+186</f>
        <v>44185.61320648148</v>
      </c>
      <c r="I190" t="s">
        <v>0</v>
      </c>
      <c r="J190">
        <v>0</v>
      </c>
      <c r="K190">
        <v>8</v>
      </c>
      <c r="L190">
        <v>0</v>
      </c>
      <c r="M190">
        <v>0</v>
      </c>
      <c r="N190" t="s">
        <v>23</v>
      </c>
      <c r="O190" t="s">
        <v>24</v>
      </c>
      <c r="P190" t="s">
        <v>0</v>
      </c>
      <c r="Q190">
        <v>0</v>
      </c>
      <c r="R190">
        <v>0</v>
      </c>
    </row>
    <row r="191" spans="1:18" x14ac:dyDescent="0.25">
      <c r="A191" s="9" t="s">
        <v>0</v>
      </c>
      <c r="B191" t="s">
        <v>371</v>
      </c>
      <c r="C191" t="s">
        <v>0</v>
      </c>
      <c r="D191" t="s">
        <v>0</v>
      </c>
      <c r="E191" t="s">
        <v>353</v>
      </c>
      <c r="F191" t="s">
        <v>0</v>
      </c>
      <c r="G191" s="10">
        <f>TODAY()+187</f>
        <v>44186.61320648148</v>
      </c>
      <c r="H191" s="10">
        <f>TODAY()+188</f>
        <v>44187.61320648148</v>
      </c>
      <c r="I191" t="s">
        <v>0</v>
      </c>
      <c r="J191">
        <v>0</v>
      </c>
      <c r="K191">
        <v>8</v>
      </c>
      <c r="L191">
        <v>0</v>
      </c>
      <c r="M191">
        <v>0</v>
      </c>
      <c r="N191" t="s">
        <v>23</v>
      </c>
      <c r="O191" t="s">
        <v>24</v>
      </c>
      <c r="P191" t="s">
        <v>0</v>
      </c>
      <c r="Q191">
        <v>0</v>
      </c>
      <c r="R191">
        <v>0</v>
      </c>
    </row>
    <row r="192" spans="1:18" x14ac:dyDescent="0.25">
      <c r="A192" s="9" t="s">
        <v>0</v>
      </c>
      <c r="B192" t="s">
        <v>372</v>
      </c>
      <c r="C192" t="s">
        <v>0</v>
      </c>
      <c r="D192" t="s">
        <v>0</v>
      </c>
      <c r="E192" t="s">
        <v>355</v>
      </c>
      <c r="F192" t="s">
        <v>0</v>
      </c>
      <c r="G192" s="10">
        <f>TODAY()+188</f>
        <v>44187.61320648148</v>
      </c>
      <c r="H192" s="10">
        <f>TODAY()+189</f>
        <v>44188.61320648148</v>
      </c>
      <c r="I192" t="s">
        <v>0</v>
      </c>
      <c r="J192">
        <v>0</v>
      </c>
      <c r="K192">
        <v>8</v>
      </c>
      <c r="L192">
        <v>0</v>
      </c>
      <c r="M192">
        <v>0</v>
      </c>
      <c r="N192" t="s">
        <v>23</v>
      </c>
      <c r="O192" t="s">
        <v>24</v>
      </c>
      <c r="P192" t="s">
        <v>0</v>
      </c>
      <c r="Q192">
        <v>0</v>
      </c>
      <c r="R192">
        <v>0</v>
      </c>
    </row>
    <row r="193" spans="1:18" x14ac:dyDescent="0.25">
      <c r="A193" s="9" t="s">
        <v>0</v>
      </c>
      <c r="B193" t="s">
        <v>373</v>
      </c>
      <c r="C193" t="s">
        <v>0</v>
      </c>
      <c r="D193" t="s">
        <v>0</v>
      </c>
      <c r="E193" t="s">
        <v>357</v>
      </c>
      <c r="F193" t="s">
        <v>0</v>
      </c>
      <c r="G193" s="10">
        <f>TODAY()+189</f>
        <v>44188.61320649306</v>
      </c>
      <c r="H193" s="10">
        <f>TODAY()+190</f>
        <v>44189.61320649306</v>
      </c>
      <c r="I193" t="s">
        <v>0</v>
      </c>
      <c r="J193">
        <v>0</v>
      </c>
      <c r="K193">
        <v>8</v>
      </c>
      <c r="L193">
        <v>0</v>
      </c>
      <c r="M193">
        <v>0</v>
      </c>
      <c r="N193" t="s">
        <v>23</v>
      </c>
      <c r="O193" t="s">
        <v>24</v>
      </c>
      <c r="P193" t="s">
        <v>0</v>
      </c>
      <c r="Q193">
        <v>0</v>
      </c>
      <c r="R193">
        <v>0</v>
      </c>
    </row>
    <row r="194" spans="1:18" x14ac:dyDescent="0.25">
      <c r="A194" s="11" t="s">
        <v>0</v>
      </c>
      <c r="B194" s="7" t="s">
        <v>374</v>
      </c>
      <c r="C194" s="7" t="s">
        <v>0</v>
      </c>
      <c r="D194" s="7" t="s">
        <v>375</v>
      </c>
      <c r="E194" s="7"/>
      <c r="F194" s="7" t="s">
        <v>0</v>
      </c>
      <c r="G194" s="8">
        <f>TODAY()+191</f>
        <v>44190.61320649306</v>
      </c>
      <c r="H194" s="8">
        <f>TODAY()+206</f>
        <v>44205.61320649306</v>
      </c>
      <c r="I194" s="7" t="s">
        <v>0</v>
      </c>
      <c r="J194" s="7">
        <v>0</v>
      </c>
      <c r="K194" s="7">
        <v>88</v>
      </c>
      <c r="L194" s="7">
        <v>0</v>
      </c>
      <c r="M194" s="7">
        <v>0</v>
      </c>
      <c r="N194" s="7" t="s">
        <v>0</v>
      </c>
      <c r="O194" s="7" t="s">
        <v>0</v>
      </c>
      <c r="P194" s="7" t="s">
        <v>0</v>
      </c>
      <c r="Q194" s="7">
        <v>0</v>
      </c>
      <c r="R194" s="7">
        <v>0</v>
      </c>
    </row>
    <row r="195" spans="1:18" x14ac:dyDescent="0.25">
      <c r="A195" s="9" t="s">
        <v>0</v>
      </c>
      <c r="B195" t="s">
        <v>376</v>
      </c>
      <c r="C195" t="s">
        <v>0</v>
      </c>
      <c r="D195" t="s">
        <v>0</v>
      </c>
      <c r="E195" t="s">
        <v>331</v>
      </c>
      <c r="F195" t="s">
        <v>0</v>
      </c>
      <c r="G195" s="10">
        <f>TODAY()+191</f>
        <v>44190.61320649306</v>
      </c>
      <c r="H195" s="10">
        <f>TODAY()+192</f>
        <v>44191.61320649306</v>
      </c>
      <c r="I195" t="s">
        <v>0</v>
      </c>
      <c r="J195">
        <v>0</v>
      </c>
      <c r="K195">
        <v>8</v>
      </c>
      <c r="L195">
        <v>0</v>
      </c>
      <c r="M195">
        <v>0</v>
      </c>
      <c r="N195" t="s">
        <v>23</v>
      </c>
      <c r="O195" t="s">
        <v>24</v>
      </c>
      <c r="P195" t="s">
        <v>0</v>
      </c>
      <c r="Q195">
        <v>0</v>
      </c>
      <c r="R195">
        <v>0</v>
      </c>
    </row>
    <row r="196" spans="1:18" x14ac:dyDescent="0.25">
      <c r="A196" s="9" t="s">
        <v>0</v>
      </c>
      <c r="B196" t="s">
        <v>377</v>
      </c>
      <c r="C196" t="s">
        <v>0</v>
      </c>
      <c r="D196" t="s">
        <v>0</v>
      </c>
      <c r="E196" t="s">
        <v>333</v>
      </c>
      <c r="F196" t="s">
        <v>0</v>
      </c>
      <c r="G196" s="10">
        <f>TODAY()+192</f>
        <v>44191.61320649306</v>
      </c>
      <c r="H196" s="10">
        <f>TODAY()+193</f>
        <v>44192.61320649306</v>
      </c>
      <c r="I196" t="s">
        <v>0</v>
      </c>
      <c r="J196">
        <v>0</v>
      </c>
      <c r="K196">
        <v>8</v>
      </c>
      <c r="L196">
        <v>0</v>
      </c>
      <c r="M196">
        <v>0</v>
      </c>
      <c r="N196" t="s">
        <v>23</v>
      </c>
      <c r="O196" t="s">
        <v>24</v>
      </c>
      <c r="P196" t="s">
        <v>0</v>
      </c>
      <c r="Q196">
        <v>0</v>
      </c>
      <c r="R196">
        <v>0</v>
      </c>
    </row>
    <row r="197" spans="1:18" x14ac:dyDescent="0.25">
      <c r="A197" s="9" t="s">
        <v>0</v>
      </c>
      <c r="B197" t="s">
        <v>378</v>
      </c>
      <c r="C197" t="s">
        <v>0</v>
      </c>
      <c r="D197" t="s">
        <v>0</v>
      </c>
      <c r="E197" t="s">
        <v>335</v>
      </c>
      <c r="F197" t="s">
        <v>0</v>
      </c>
      <c r="G197" s="10">
        <f>TODAY()+193</f>
        <v>44192.61320649306</v>
      </c>
      <c r="H197" s="10">
        <f>TODAY()+195</f>
        <v>44194.61320649306</v>
      </c>
      <c r="I197" t="s">
        <v>0</v>
      </c>
      <c r="J197">
        <v>0</v>
      </c>
      <c r="K197">
        <v>8</v>
      </c>
      <c r="L197">
        <v>0</v>
      </c>
      <c r="M197">
        <v>0</v>
      </c>
      <c r="N197" t="s">
        <v>23</v>
      </c>
      <c r="O197" t="s">
        <v>24</v>
      </c>
      <c r="P197" t="s">
        <v>0</v>
      </c>
      <c r="Q197">
        <v>0</v>
      </c>
      <c r="R197">
        <v>0</v>
      </c>
    </row>
    <row r="198" spans="1:18" x14ac:dyDescent="0.25">
      <c r="A198" s="9" t="s">
        <v>0</v>
      </c>
      <c r="B198" t="s">
        <v>379</v>
      </c>
      <c r="C198" t="s">
        <v>0</v>
      </c>
      <c r="D198" t="s">
        <v>0</v>
      </c>
      <c r="E198" t="s">
        <v>337</v>
      </c>
      <c r="F198" t="s">
        <v>0</v>
      </c>
      <c r="G198" s="10">
        <f>TODAY()+194</f>
        <v>44193.61320649306</v>
      </c>
      <c r="H198" s="10">
        <f>TODAY()+195</f>
        <v>44194.61320649306</v>
      </c>
      <c r="I198" t="s">
        <v>0</v>
      </c>
      <c r="J198">
        <v>0</v>
      </c>
      <c r="K198">
        <v>8</v>
      </c>
      <c r="L198">
        <v>0</v>
      </c>
      <c r="M198">
        <v>0</v>
      </c>
      <c r="N198" t="s">
        <v>23</v>
      </c>
      <c r="O198" t="s">
        <v>24</v>
      </c>
      <c r="P198" t="s">
        <v>0</v>
      </c>
      <c r="Q198">
        <v>0</v>
      </c>
      <c r="R198">
        <v>0</v>
      </c>
    </row>
    <row r="199" spans="1:18" x14ac:dyDescent="0.25">
      <c r="A199" s="9" t="s">
        <v>0</v>
      </c>
      <c r="B199" t="s">
        <v>380</v>
      </c>
      <c r="C199" t="s">
        <v>0</v>
      </c>
      <c r="D199" t="s">
        <v>0</v>
      </c>
      <c r="E199" t="s">
        <v>339</v>
      </c>
      <c r="F199" t="s">
        <v>0</v>
      </c>
      <c r="G199" s="10">
        <f>TODAY()+195</f>
        <v>44194.61320649306</v>
      </c>
      <c r="H199" s="10">
        <f>TODAY()+196</f>
        <v>44195.61320649306</v>
      </c>
      <c r="I199" t="s">
        <v>0</v>
      </c>
      <c r="J199">
        <v>0</v>
      </c>
      <c r="K199">
        <v>8</v>
      </c>
      <c r="L199">
        <v>0</v>
      </c>
      <c r="M199">
        <v>0</v>
      </c>
      <c r="N199" t="s">
        <v>23</v>
      </c>
      <c r="O199" t="s">
        <v>24</v>
      </c>
      <c r="P199" t="s">
        <v>0</v>
      </c>
      <c r="Q199">
        <v>0</v>
      </c>
      <c r="R199">
        <v>0</v>
      </c>
    </row>
    <row r="200" spans="1:18" x14ac:dyDescent="0.25">
      <c r="A200" s="9" t="s">
        <v>0</v>
      </c>
      <c r="B200" t="s">
        <v>381</v>
      </c>
      <c r="C200" t="s">
        <v>0</v>
      </c>
      <c r="D200" t="s">
        <v>0</v>
      </c>
      <c r="E200" t="s">
        <v>341</v>
      </c>
      <c r="F200" t="s">
        <v>0</v>
      </c>
      <c r="G200" s="10">
        <f>TODAY()+196</f>
        <v>44195.61320649306</v>
      </c>
      <c r="H200" s="10">
        <f>TODAY()+197</f>
        <v>44196.61320649306</v>
      </c>
      <c r="I200" t="s">
        <v>0</v>
      </c>
      <c r="J200">
        <v>0</v>
      </c>
      <c r="K200">
        <v>8</v>
      </c>
      <c r="L200">
        <v>0</v>
      </c>
      <c r="M200">
        <v>0</v>
      </c>
      <c r="N200" t="s">
        <v>23</v>
      </c>
      <c r="O200" t="s">
        <v>24</v>
      </c>
      <c r="P200" t="s">
        <v>0</v>
      </c>
      <c r="Q200">
        <v>0</v>
      </c>
      <c r="R200">
        <v>0</v>
      </c>
    </row>
    <row r="201" spans="1:18" x14ac:dyDescent="0.25">
      <c r="A201" s="9" t="s">
        <v>0</v>
      </c>
      <c r="B201" t="s">
        <v>382</v>
      </c>
      <c r="C201" t="s">
        <v>0</v>
      </c>
      <c r="D201" t="s">
        <v>0</v>
      </c>
      <c r="E201" t="s">
        <v>343</v>
      </c>
      <c r="F201" t="s">
        <v>0</v>
      </c>
      <c r="G201" s="10">
        <f>TODAY()+197</f>
        <v>44196.61320649306</v>
      </c>
      <c r="H201" s="10">
        <f>TODAY()+198</f>
        <v>44197.61320649306</v>
      </c>
      <c r="I201" t="s">
        <v>0</v>
      </c>
      <c r="J201">
        <v>0</v>
      </c>
      <c r="K201">
        <v>8</v>
      </c>
      <c r="L201">
        <v>0</v>
      </c>
      <c r="M201">
        <v>0</v>
      </c>
      <c r="N201" t="s">
        <v>23</v>
      </c>
      <c r="O201" t="s">
        <v>24</v>
      </c>
      <c r="P201" t="s">
        <v>0</v>
      </c>
      <c r="Q201">
        <v>0</v>
      </c>
      <c r="R201">
        <v>0</v>
      </c>
    </row>
    <row r="202" spans="1:18" x14ac:dyDescent="0.25">
      <c r="A202" s="9" t="s">
        <v>0</v>
      </c>
      <c r="B202" t="s">
        <v>383</v>
      </c>
      <c r="C202" t="s">
        <v>0</v>
      </c>
      <c r="D202" t="s">
        <v>0</v>
      </c>
      <c r="E202" t="s">
        <v>345</v>
      </c>
      <c r="F202" t="s">
        <v>0</v>
      </c>
      <c r="G202" s="10">
        <f>TODAY()+198</f>
        <v>44197.61320649306</v>
      </c>
      <c r="H202" s="10">
        <f>TODAY()+199</f>
        <v>44198.61320649306</v>
      </c>
      <c r="I202" t="s">
        <v>0</v>
      </c>
      <c r="J202">
        <v>0</v>
      </c>
      <c r="K202">
        <v>8</v>
      </c>
      <c r="L202">
        <v>0</v>
      </c>
      <c r="M202">
        <v>0</v>
      </c>
      <c r="N202" t="s">
        <v>23</v>
      </c>
      <c r="O202" t="s">
        <v>24</v>
      </c>
      <c r="P202" t="s">
        <v>0</v>
      </c>
      <c r="Q202">
        <v>0</v>
      </c>
      <c r="R202">
        <v>0</v>
      </c>
    </row>
    <row r="203" spans="1:18" x14ac:dyDescent="0.25">
      <c r="A203" s="9" t="s">
        <v>0</v>
      </c>
      <c r="B203" t="s">
        <v>384</v>
      </c>
      <c r="C203" t="s">
        <v>0</v>
      </c>
      <c r="D203" t="s">
        <v>0</v>
      </c>
      <c r="E203" t="s">
        <v>347</v>
      </c>
      <c r="F203" t="s">
        <v>0</v>
      </c>
      <c r="G203" s="10">
        <f>TODAY()+199</f>
        <v>44198.613206504626</v>
      </c>
      <c r="H203" s="10">
        <f>TODAY()+200</f>
        <v>44199.613206504626</v>
      </c>
      <c r="I203" t="s">
        <v>0</v>
      </c>
      <c r="J203">
        <v>0</v>
      </c>
      <c r="K203">
        <v>8</v>
      </c>
      <c r="L203">
        <v>0</v>
      </c>
      <c r="M203">
        <v>0</v>
      </c>
      <c r="N203" t="s">
        <v>23</v>
      </c>
      <c r="O203" t="s">
        <v>24</v>
      </c>
      <c r="P203" t="s">
        <v>0</v>
      </c>
      <c r="Q203">
        <v>0</v>
      </c>
      <c r="R203">
        <v>0</v>
      </c>
    </row>
    <row r="204" spans="1:18" x14ac:dyDescent="0.25">
      <c r="A204" s="9" t="s">
        <v>0</v>
      </c>
      <c r="B204" t="s">
        <v>385</v>
      </c>
      <c r="C204" t="s">
        <v>0</v>
      </c>
      <c r="D204" t="s">
        <v>0</v>
      </c>
      <c r="E204" t="s">
        <v>349</v>
      </c>
      <c r="F204" t="s">
        <v>0</v>
      </c>
      <c r="G204" s="10">
        <f>TODAY()+200</f>
        <v>44199.613206504626</v>
      </c>
      <c r="H204" s="10">
        <f>TODAY()+202</f>
        <v>44201.613206504626</v>
      </c>
      <c r="I204" t="s">
        <v>0</v>
      </c>
      <c r="J204">
        <v>0</v>
      </c>
      <c r="K204">
        <v>8</v>
      </c>
      <c r="L204">
        <v>0</v>
      </c>
      <c r="M204">
        <v>0</v>
      </c>
      <c r="N204" t="s">
        <v>23</v>
      </c>
      <c r="O204" t="s">
        <v>24</v>
      </c>
      <c r="P204" t="s">
        <v>0</v>
      </c>
      <c r="Q204">
        <v>0</v>
      </c>
      <c r="R204">
        <v>0</v>
      </c>
    </row>
    <row r="205" spans="1:18" x14ac:dyDescent="0.25">
      <c r="A205" s="9" t="s">
        <v>0</v>
      </c>
      <c r="B205" t="s">
        <v>386</v>
      </c>
      <c r="C205" t="s">
        <v>0</v>
      </c>
      <c r="D205" t="s">
        <v>0</v>
      </c>
      <c r="E205" t="s">
        <v>351</v>
      </c>
      <c r="F205" t="s">
        <v>0</v>
      </c>
      <c r="G205" s="10">
        <f>TODAY()+201</f>
        <v>44200.613206504626</v>
      </c>
      <c r="H205" s="10">
        <f>TODAY()+202</f>
        <v>44201.613206504626</v>
      </c>
      <c r="I205" t="s">
        <v>0</v>
      </c>
      <c r="J205">
        <v>0</v>
      </c>
      <c r="K205">
        <v>8</v>
      </c>
      <c r="L205">
        <v>0</v>
      </c>
      <c r="M205">
        <v>0</v>
      </c>
      <c r="N205" t="s">
        <v>23</v>
      </c>
      <c r="O205" t="s">
        <v>24</v>
      </c>
      <c r="P205" t="s">
        <v>0</v>
      </c>
      <c r="Q205">
        <v>0</v>
      </c>
      <c r="R205">
        <v>0</v>
      </c>
    </row>
    <row r="206" spans="1:18" x14ac:dyDescent="0.25">
      <c r="A206" s="9" t="s">
        <v>0</v>
      </c>
      <c r="B206" t="s">
        <v>387</v>
      </c>
      <c r="C206" t="s">
        <v>0</v>
      </c>
      <c r="D206" t="s">
        <v>0</v>
      </c>
      <c r="E206" t="s">
        <v>353</v>
      </c>
      <c r="F206" t="s">
        <v>0</v>
      </c>
      <c r="G206" s="10">
        <f>TODAY()+203</f>
        <v>44202.613206504626</v>
      </c>
      <c r="H206" s="10">
        <f>TODAY()+204</f>
        <v>44203.613206504626</v>
      </c>
      <c r="I206" t="s">
        <v>0</v>
      </c>
      <c r="J206">
        <v>0</v>
      </c>
      <c r="K206">
        <v>8</v>
      </c>
      <c r="L206">
        <v>0</v>
      </c>
      <c r="M206">
        <v>0</v>
      </c>
      <c r="N206" t="s">
        <v>23</v>
      </c>
      <c r="O206" t="s">
        <v>24</v>
      </c>
      <c r="P206" t="s">
        <v>0</v>
      </c>
      <c r="Q206">
        <v>0</v>
      </c>
      <c r="R206">
        <v>0</v>
      </c>
    </row>
    <row r="207" spans="1:18" x14ac:dyDescent="0.25">
      <c r="A207" s="9" t="s">
        <v>0</v>
      </c>
      <c r="B207" t="s">
        <v>388</v>
      </c>
      <c r="C207" t="s">
        <v>0</v>
      </c>
      <c r="D207" t="s">
        <v>0</v>
      </c>
      <c r="E207" t="s">
        <v>355</v>
      </c>
      <c r="F207" t="s">
        <v>0</v>
      </c>
      <c r="G207" s="10">
        <f>TODAY()+204</f>
        <v>44203.613206504626</v>
      </c>
      <c r="H207" s="10">
        <f>TODAY()+205</f>
        <v>44204.613206504626</v>
      </c>
      <c r="I207" t="s">
        <v>0</v>
      </c>
      <c r="J207">
        <v>0</v>
      </c>
      <c r="K207">
        <v>8</v>
      </c>
      <c r="L207">
        <v>0</v>
      </c>
      <c r="M207">
        <v>0</v>
      </c>
      <c r="N207" t="s">
        <v>23</v>
      </c>
      <c r="O207" t="s">
        <v>24</v>
      </c>
      <c r="P207" t="s">
        <v>0</v>
      </c>
      <c r="Q207">
        <v>0</v>
      </c>
      <c r="R207">
        <v>0</v>
      </c>
    </row>
    <row r="208" spans="1:18" x14ac:dyDescent="0.25">
      <c r="A208" s="9" t="s">
        <v>0</v>
      </c>
      <c r="B208" t="s">
        <v>389</v>
      </c>
      <c r="C208" t="s">
        <v>0</v>
      </c>
      <c r="D208" t="s">
        <v>0</v>
      </c>
      <c r="E208" t="s">
        <v>357</v>
      </c>
      <c r="F208" t="s">
        <v>0</v>
      </c>
      <c r="G208" s="10">
        <f>TODAY()+205</f>
        <v>44204.613206504626</v>
      </c>
      <c r="H208" s="10">
        <f>TODAY()+206</f>
        <v>44205.613206504626</v>
      </c>
      <c r="I208" t="s">
        <v>0</v>
      </c>
      <c r="J208">
        <v>0</v>
      </c>
      <c r="K208">
        <v>8</v>
      </c>
      <c r="L208">
        <v>0</v>
      </c>
      <c r="M208">
        <v>0</v>
      </c>
      <c r="N208" t="s">
        <v>23</v>
      </c>
      <c r="O208" t="s">
        <v>24</v>
      </c>
      <c r="P208" t="s">
        <v>0</v>
      </c>
      <c r="Q208">
        <v>0</v>
      </c>
      <c r="R208">
        <v>0</v>
      </c>
    </row>
    <row r="209" spans="1:18" x14ac:dyDescent="0.25">
      <c r="A209" s="11" t="s">
        <v>0</v>
      </c>
      <c r="B209" s="7" t="s">
        <v>390</v>
      </c>
      <c r="C209" s="7" t="s">
        <v>0</v>
      </c>
      <c r="D209" s="7" t="s">
        <v>391</v>
      </c>
      <c r="E209" s="7"/>
      <c r="F209" s="7" t="s">
        <v>0</v>
      </c>
      <c r="G209" s="8">
        <f>TODAY()+223</f>
        <v>44222.613206504626</v>
      </c>
      <c r="H209" s="8">
        <f>TODAY()+238</f>
        <v>44237.613206504626</v>
      </c>
      <c r="I209" s="7" t="s">
        <v>0</v>
      </c>
      <c r="J209" s="7">
        <v>0</v>
      </c>
      <c r="K209" s="7">
        <v>88</v>
      </c>
      <c r="L209" s="7">
        <v>0</v>
      </c>
      <c r="M209" s="7">
        <v>0</v>
      </c>
      <c r="N209" s="7" t="s">
        <v>0</v>
      </c>
      <c r="O209" s="7" t="s">
        <v>0</v>
      </c>
      <c r="P209" s="7" t="s">
        <v>0</v>
      </c>
      <c r="Q209" s="7">
        <v>0</v>
      </c>
      <c r="R209" s="7">
        <v>0</v>
      </c>
    </row>
    <row r="210" spans="1:18" x14ac:dyDescent="0.25">
      <c r="A210" s="9" t="s">
        <v>0</v>
      </c>
      <c r="B210" t="s">
        <v>392</v>
      </c>
      <c r="C210" t="s">
        <v>0</v>
      </c>
      <c r="D210" t="s">
        <v>0</v>
      </c>
      <c r="E210" t="s">
        <v>331</v>
      </c>
      <c r="F210" t="s">
        <v>0</v>
      </c>
      <c r="G210" s="10">
        <f>TODAY()+223</f>
        <v>44222.613206504626</v>
      </c>
      <c r="H210" s="10">
        <f>TODAY()+224</f>
        <v>44223.613206504626</v>
      </c>
      <c r="I210" t="s">
        <v>0</v>
      </c>
      <c r="J210">
        <v>0</v>
      </c>
      <c r="K210">
        <v>8</v>
      </c>
      <c r="L210">
        <v>0</v>
      </c>
      <c r="M210">
        <v>0</v>
      </c>
      <c r="N210" t="s">
        <v>23</v>
      </c>
      <c r="O210" t="s">
        <v>24</v>
      </c>
      <c r="P210" t="s">
        <v>0</v>
      </c>
      <c r="Q210">
        <v>0</v>
      </c>
      <c r="R210">
        <v>0</v>
      </c>
    </row>
    <row r="211" spans="1:18" x14ac:dyDescent="0.25">
      <c r="A211" s="9" t="s">
        <v>0</v>
      </c>
      <c r="B211" t="s">
        <v>393</v>
      </c>
      <c r="C211" t="s">
        <v>0</v>
      </c>
      <c r="D211" t="s">
        <v>0</v>
      </c>
      <c r="E211" t="s">
        <v>333</v>
      </c>
      <c r="F211" t="s">
        <v>0</v>
      </c>
      <c r="G211" s="10">
        <f>TODAY()+224</f>
        <v>44223.613206504626</v>
      </c>
      <c r="H211" s="10">
        <f>TODAY()+225</f>
        <v>44224.613206504626</v>
      </c>
      <c r="I211" t="s">
        <v>0</v>
      </c>
      <c r="J211">
        <v>0</v>
      </c>
      <c r="K211">
        <v>8</v>
      </c>
      <c r="L211">
        <v>0</v>
      </c>
      <c r="M211">
        <v>0</v>
      </c>
      <c r="N211" t="s">
        <v>23</v>
      </c>
      <c r="O211" t="s">
        <v>24</v>
      </c>
      <c r="P211" t="s">
        <v>0</v>
      </c>
      <c r="Q211">
        <v>0</v>
      </c>
      <c r="R211">
        <v>0</v>
      </c>
    </row>
    <row r="212" spans="1:18" x14ac:dyDescent="0.25">
      <c r="A212" s="9" t="s">
        <v>0</v>
      </c>
      <c r="B212" t="s">
        <v>394</v>
      </c>
      <c r="C212" t="s">
        <v>0</v>
      </c>
      <c r="D212" t="s">
        <v>0</v>
      </c>
      <c r="E212" t="s">
        <v>335</v>
      </c>
      <c r="F212" t="s">
        <v>0</v>
      </c>
      <c r="G212" s="10">
        <f>TODAY()+225</f>
        <v>44224.6132065162</v>
      </c>
      <c r="H212" s="10">
        <f>TODAY()+226</f>
        <v>44225.6132065162</v>
      </c>
      <c r="I212" t="s">
        <v>0</v>
      </c>
      <c r="J212">
        <v>0</v>
      </c>
      <c r="K212">
        <v>8</v>
      </c>
      <c r="L212">
        <v>0</v>
      </c>
      <c r="M212">
        <v>0</v>
      </c>
      <c r="N212" t="s">
        <v>23</v>
      </c>
      <c r="O212" t="s">
        <v>24</v>
      </c>
      <c r="P212" t="s">
        <v>0</v>
      </c>
      <c r="Q212">
        <v>0</v>
      </c>
      <c r="R212">
        <v>0</v>
      </c>
    </row>
    <row r="213" spans="1:18" x14ac:dyDescent="0.25">
      <c r="A213" s="9" t="s">
        <v>0</v>
      </c>
      <c r="B213" t="s">
        <v>395</v>
      </c>
      <c r="C213" t="s">
        <v>0</v>
      </c>
      <c r="D213" t="s">
        <v>0</v>
      </c>
      <c r="E213" t="s">
        <v>337</v>
      </c>
      <c r="F213" t="s">
        <v>0</v>
      </c>
      <c r="G213" s="10">
        <f>TODAY()+226</f>
        <v>44225.6132065162</v>
      </c>
      <c r="H213" s="10">
        <f>TODAY()+227</f>
        <v>44226.6132065162</v>
      </c>
      <c r="I213" t="s">
        <v>0</v>
      </c>
      <c r="J213">
        <v>0</v>
      </c>
      <c r="K213">
        <v>8</v>
      </c>
      <c r="L213">
        <v>0</v>
      </c>
      <c r="M213">
        <v>0</v>
      </c>
      <c r="N213" t="s">
        <v>23</v>
      </c>
      <c r="O213" t="s">
        <v>24</v>
      </c>
      <c r="P213" t="s">
        <v>0</v>
      </c>
      <c r="Q213">
        <v>0</v>
      </c>
      <c r="R213">
        <v>0</v>
      </c>
    </row>
    <row r="214" spans="1:18" x14ac:dyDescent="0.25">
      <c r="A214" s="9" t="s">
        <v>0</v>
      </c>
      <c r="B214" t="s">
        <v>396</v>
      </c>
      <c r="C214" t="s">
        <v>0</v>
      </c>
      <c r="D214" t="s">
        <v>0</v>
      </c>
      <c r="E214" t="s">
        <v>339</v>
      </c>
      <c r="F214" t="s">
        <v>0</v>
      </c>
      <c r="G214" s="10">
        <f>TODAY()+227</f>
        <v>44226.6132065162</v>
      </c>
      <c r="H214" s="10">
        <f>TODAY()+228</f>
        <v>44227.6132065162</v>
      </c>
      <c r="I214" t="s">
        <v>0</v>
      </c>
      <c r="J214">
        <v>0</v>
      </c>
      <c r="K214">
        <v>8</v>
      </c>
      <c r="L214">
        <v>0</v>
      </c>
      <c r="M214">
        <v>0</v>
      </c>
      <c r="N214" t="s">
        <v>23</v>
      </c>
      <c r="O214" t="s">
        <v>24</v>
      </c>
      <c r="P214" t="s">
        <v>0</v>
      </c>
      <c r="Q214">
        <v>0</v>
      </c>
      <c r="R214">
        <v>0</v>
      </c>
    </row>
    <row r="215" spans="1:18" x14ac:dyDescent="0.25">
      <c r="A215" s="9" t="s">
        <v>0</v>
      </c>
      <c r="B215" t="s">
        <v>397</v>
      </c>
      <c r="C215" t="s">
        <v>0</v>
      </c>
      <c r="D215" t="s">
        <v>0</v>
      </c>
      <c r="E215" t="s">
        <v>341</v>
      </c>
      <c r="F215" t="s">
        <v>0</v>
      </c>
      <c r="G215" s="10">
        <f>TODAY()+228</f>
        <v>44227.6132065162</v>
      </c>
      <c r="H215" s="10">
        <f>TODAY()+230</f>
        <v>44229.6132065162</v>
      </c>
      <c r="I215" t="s">
        <v>0</v>
      </c>
      <c r="J215">
        <v>0</v>
      </c>
      <c r="K215">
        <v>8</v>
      </c>
      <c r="L215">
        <v>0</v>
      </c>
      <c r="M215">
        <v>0</v>
      </c>
      <c r="N215" t="s">
        <v>23</v>
      </c>
      <c r="O215" t="s">
        <v>24</v>
      </c>
      <c r="P215" t="s">
        <v>0</v>
      </c>
      <c r="Q215">
        <v>0</v>
      </c>
      <c r="R215">
        <v>0</v>
      </c>
    </row>
    <row r="216" spans="1:18" x14ac:dyDescent="0.25">
      <c r="A216" s="9" t="s">
        <v>0</v>
      </c>
      <c r="B216" t="s">
        <v>398</v>
      </c>
      <c r="C216" t="s">
        <v>0</v>
      </c>
      <c r="D216" t="s">
        <v>0</v>
      </c>
      <c r="E216" t="s">
        <v>343</v>
      </c>
      <c r="F216" t="s">
        <v>0</v>
      </c>
      <c r="G216" s="10">
        <f>TODAY()+229</f>
        <v>44228.6132065162</v>
      </c>
      <c r="H216" s="10">
        <f>TODAY()+230</f>
        <v>44229.6132065162</v>
      </c>
      <c r="I216" t="s">
        <v>0</v>
      </c>
      <c r="J216">
        <v>0</v>
      </c>
      <c r="K216">
        <v>8</v>
      </c>
      <c r="L216">
        <v>0</v>
      </c>
      <c r="M216">
        <v>0</v>
      </c>
      <c r="N216" t="s">
        <v>23</v>
      </c>
      <c r="O216" t="s">
        <v>24</v>
      </c>
      <c r="P216" t="s">
        <v>0</v>
      </c>
      <c r="Q216">
        <v>0</v>
      </c>
      <c r="R216">
        <v>0</v>
      </c>
    </row>
    <row r="217" spans="1:18" x14ac:dyDescent="0.25">
      <c r="A217" s="9" t="s">
        <v>0</v>
      </c>
      <c r="B217" t="s">
        <v>399</v>
      </c>
      <c r="C217" t="s">
        <v>0</v>
      </c>
      <c r="D217" t="s">
        <v>0</v>
      </c>
      <c r="E217" t="s">
        <v>345</v>
      </c>
      <c r="F217" t="s">
        <v>0</v>
      </c>
      <c r="G217" s="10">
        <f>TODAY()+230</f>
        <v>44229.6132065162</v>
      </c>
      <c r="H217" s="10">
        <f>TODAY()+231</f>
        <v>44230.6132065162</v>
      </c>
      <c r="I217" t="s">
        <v>0</v>
      </c>
      <c r="J217">
        <v>0</v>
      </c>
      <c r="K217">
        <v>8</v>
      </c>
      <c r="L217">
        <v>0</v>
      </c>
      <c r="M217">
        <v>0</v>
      </c>
      <c r="N217" t="s">
        <v>23</v>
      </c>
      <c r="O217" t="s">
        <v>24</v>
      </c>
      <c r="P217" t="s">
        <v>0</v>
      </c>
      <c r="Q217">
        <v>0</v>
      </c>
      <c r="R217">
        <v>0</v>
      </c>
    </row>
    <row r="218" spans="1:18" x14ac:dyDescent="0.25">
      <c r="A218" s="9" t="s">
        <v>0</v>
      </c>
      <c r="B218" t="s">
        <v>400</v>
      </c>
      <c r="C218" t="s">
        <v>0</v>
      </c>
      <c r="D218" t="s">
        <v>0</v>
      </c>
      <c r="E218" t="s">
        <v>347</v>
      </c>
      <c r="F218" t="s">
        <v>0</v>
      </c>
      <c r="G218" s="10">
        <f>TODAY()+231</f>
        <v>44230.6132065162</v>
      </c>
      <c r="H218" s="10">
        <f>TODAY()+232</f>
        <v>44231.61320652778</v>
      </c>
      <c r="I218" t="s">
        <v>0</v>
      </c>
      <c r="J218">
        <v>0</v>
      </c>
      <c r="K218">
        <v>8</v>
      </c>
      <c r="L218">
        <v>0</v>
      </c>
      <c r="M218">
        <v>0</v>
      </c>
      <c r="N218" t="s">
        <v>23</v>
      </c>
      <c r="O218" t="s">
        <v>24</v>
      </c>
      <c r="P218" t="s">
        <v>0</v>
      </c>
      <c r="Q218">
        <v>0</v>
      </c>
      <c r="R218">
        <v>0</v>
      </c>
    </row>
    <row r="219" spans="1:18" x14ac:dyDescent="0.25">
      <c r="A219" s="9" t="s">
        <v>0</v>
      </c>
      <c r="B219" t="s">
        <v>401</v>
      </c>
      <c r="C219" t="s">
        <v>0</v>
      </c>
      <c r="D219" t="s">
        <v>0</v>
      </c>
      <c r="E219" t="s">
        <v>349</v>
      </c>
      <c r="F219" t="s">
        <v>0</v>
      </c>
      <c r="G219" s="10">
        <f>TODAY()+232</f>
        <v>44231.61320652778</v>
      </c>
      <c r="H219" s="10">
        <f>TODAY()+233</f>
        <v>44232.61320652778</v>
      </c>
      <c r="I219" t="s">
        <v>0</v>
      </c>
      <c r="J219">
        <v>0</v>
      </c>
      <c r="K219">
        <v>8</v>
      </c>
      <c r="L219">
        <v>0</v>
      </c>
      <c r="M219">
        <v>0</v>
      </c>
      <c r="N219" t="s">
        <v>23</v>
      </c>
      <c r="O219" t="s">
        <v>24</v>
      </c>
      <c r="P219" t="s">
        <v>0</v>
      </c>
      <c r="Q219">
        <v>0</v>
      </c>
      <c r="R219">
        <v>0</v>
      </c>
    </row>
    <row r="220" spans="1:18" x14ac:dyDescent="0.25">
      <c r="A220" s="9" t="s">
        <v>0</v>
      </c>
      <c r="B220" t="s">
        <v>402</v>
      </c>
      <c r="C220" t="s">
        <v>0</v>
      </c>
      <c r="D220" t="s">
        <v>0</v>
      </c>
      <c r="E220" t="s">
        <v>351</v>
      </c>
      <c r="F220" t="s">
        <v>0</v>
      </c>
      <c r="G220" s="10">
        <f>TODAY()+233</f>
        <v>44232.61320652778</v>
      </c>
      <c r="H220" s="10">
        <f>TODAY()+234</f>
        <v>44233.61320652778</v>
      </c>
      <c r="I220" t="s">
        <v>0</v>
      </c>
      <c r="J220">
        <v>0</v>
      </c>
      <c r="K220">
        <v>8</v>
      </c>
      <c r="L220">
        <v>0</v>
      </c>
      <c r="M220">
        <v>0</v>
      </c>
      <c r="N220" t="s">
        <v>23</v>
      </c>
      <c r="O220" t="s">
        <v>24</v>
      </c>
      <c r="P220" t="s">
        <v>0</v>
      </c>
      <c r="Q220">
        <v>0</v>
      </c>
      <c r="R220">
        <v>0</v>
      </c>
    </row>
    <row r="221" spans="1:18" x14ac:dyDescent="0.25">
      <c r="A221" s="9" t="s">
        <v>0</v>
      </c>
      <c r="B221" t="s">
        <v>403</v>
      </c>
      <c r="C221" t="s">
        <v>0</v>
      </c>
      <c r="D221" t="s">
        <v>0</v>
      </c>
      <c r="E221" t="s">
        <v>353</v>
      </c>
      <c r="F221" t="s">
        <v>0</v>
      </c>
      <c r="G221" s="10">
        <f>TODAY()+235</f>
        <v>44234.61320652778</v>
      </c>
      <c r="H221" s="10">
        <f>TODAY()+237</f>
        <v>44236.61320652778</v>
      </c>
      <c r="I221" t="s">
        <v>0</v>
      </c>
      <c r="J221">
        <v>0</v>
      </c>
      <c r="K221">
        <v>8</v>
      </c>
      <c r="L221">
        <v>0</v>
      </c>
      <c r="M221">
        <v>0</v>
      </c>
      <c r="N221" t="s">
        <v>23</v>
      </c>
      <c r="O221" t="s">
        <v>24</v>
      </c>
      <c r="P221" t="s">
        <v>0</v>
      </c>
      <c r="Q221">
        <v>0</v>
      </c>
      <c r="R221">
        <v>0</v>
      </c>
    </row>
    <row r="222" spans="1:18" x14ac:dyDescent="0.25">
      <c r="A222" s="9" t="s">
        <v>0</v>
      </c>
      <c r="B222" t="s">
        <v>404</v>
      </c>
      <c r="C222" t="s">
        <v>0</v>
      </c>
      <c r="D222" t="s">
        <v>0</v>
      </c>
      <c r="E222" t="s">
        <v>355</v>
      </c>
      <c r="F222" t="s">
        <v>0</v>
      </c>
      <c r="G222" s="10">
        <f>TODAY()+236</f>
        <v>44235.61320652778</v>
      </c>
      <c r="H222" s="10">
        <f>TODAY()+237</f>
        <v>44236.61320652778</v>
      </c>
      <c r="I222" t="s">
        <v>0</v>
      </c>
      <c r="J222">
        <v>0</v>
      </c>
      <c r="K222">
        <v>8</v>
      </c>
      <c r="L222">
        <v>0</v>
      </c>
      <c r="M222">
        <v>0</v>
      </c>
      <c r="N222" t="s">
        <v>23</v>
      </c>
      <c r="O222" t="s">
        <v>24</v>
      </c>
      <c r="P222" t="s">
        <v>0</v>
      </c>
      <c r="Q222">
        <v>0</v>
      </c>
      <c r="R222">
        <v>0</v>
      </c>
    </row>
    <row r="223" spans="1:18" x14ac:dyDescent="0.25">
      <c r="A223" s="9" t="s">
        <v>0</v>
      </c>
      <c r="B223" t="s">
        <v>405</v>
      </c>
      <c r="C223" t="s">
        <v>0</v>
      </c>
      <c r="D223" t="s">
        <v>0</v>
      </c>
      <c r="E223" t="s">
        <v>357</v>
      </c>
      <c r="F223" t="s">
        <v>0</v>
      </c>
      <c r="G223" s="10">
        <f>TODAY()+237</f>
        <v>44236.61320652778</v>
      </c>
      <c r="H223" s="10">
        <f>TODAY()+238</f>
        <v>44237.61320652778</v>
      </c>
      <c r="I223" t="s">
        <v>0</v>
      </c>
      <c r="J223">
        <v>0</v>
      </c>
      <c r="K223">
        <v>8</v>
      </c>
      <c r="L223">
        <v>0</v>
      </c>
      <c r="M223">
        <v>0</v>
      </c>
      <c r="N223" t="s">
        <v>23</v>
      </c>
      <c r="O223" t="s">
        <v>24</v>
      </c>
      <c r="P223" t="s">
        <v>0</v>
      </c>
      <c r="Q223">
        <v>0</v>
      </c>
      <c r="R223">
        <v>0</v>
      </c>
    </row>
    <row r="224" spans="1:18" x14ac:dyDescent="0.25">
      <c r="A224" s="11" t="s">
        <v>0</v>
      </c>
      <c r="B224" s="7" t="s">
        <v>406</v>
      </c>
      <c r="C224" s="7" t="s">
        <v>0</v>
      </c>
      <c r="D224" s="7" t="s">
        <v>407</v>
      </c>
      <c r="E224" s="7"/>
      <c r="F224" s="7" t="s">
        <v>0</v>
      </c>
      <c r="G224" s="8">
        <f>TODAY()+239</f>
        <v>44238.61320652778</v>
      </c>
      <c r="H224" s="8">
        <f>TODAY()+254</f>
        <v>44253.61320652778</v>
      </c>
      <c r="I224" s="7" t="s">
        <v>0</v>
      </c>
      <c r="J224" s="7">
        <v>0</v>
      </c>
      <c r="K224" s="7">
        <v>88</v>
      </c>
      <c r="L224" s="7">
        <v>0</v>
      </c>
      <c r="M224" s="7">
        <v>0</v>
      </c>
      <c r="N224" s="7" t="s">
        <v>0</v>
      </c>
      <c r="O224" s="7" t="s">
        <v>0</v>
      </c>
      <c r="P224" s="7" t="s">
        <v>0</v>
      </c>
      <c r="Q224" s="7">
        <v>0</v>
      </c>
      <c r="R224" s="7">
        <v>0</v>
      </c>
    </row>
    <row r="225" spans="1:18" x14ac:dyDescent="0.25">
      <c r="A225" s="9" t="s">
        <v>0</v>
      </c>
      <c r="B225" t="s">
        <v>408</v>
      </c>
      <c r="C225" t="s">
        <v>0</v>
      </c>
      <c r="D225" t="s">
        <v>0</v>
      </c>
      <c r="E225" t="s">
        <v>331</v>
      </c>
      <c r="F225" t="s">
        <v>0</v>
      </c>
      <c r="G225" s="10">
        <f>TODAY()+239</f>
        <v>44238.61320652778</v>
      </c>
      <c r="H225" s="10">
        <f>TODAY()+240</f>
        <v>44239.61320652778</v>
      </c>
      <c r="I225" t="s">
        <v>0</v>
      </c>
      <c r="J225">
        <v>0</v>
      </c>
      <c r="K225">
        <v>8</v>
      </c>
      <c r="L225">
        <v>0</v>
      </c>
      <c r="M225">
        <v>0</v>
      </c>
      <c r="N225" t="s">
        <v>23</v>
      </c>
      <c r="O225" t="s">
        <v>24</v>
      </c>
      <c r="P225" t="s">
        <v>0</v>
      </c>
      <c r="Q225">
        <v>0</v>
      </c>
      <c r="R225">
        <v>0</v>
      </c>
    </row>
    <row r="226" spans="1:18" x14ac:dyDescent="0.25">
      <c r="A226" s="9" t="s">
        <v>0</v>
      </c>
      <c r="B226" t="s">
        <v>409</v>
      </c>
      <c r="C226" t="s">
        <v>0</v>
      </c>
      <c r="D226" t="s">
        <v>0</v>
      </c>
      <c r="E226" t="s">
        <v>333</v>
      </c>
      <c r="F226" t="s">
        <v>0</v>
      </c>
      <c r="G226" s="10">
        <f>TODAY()+240</f>
        <v>44239.61320652778</v>
      </c>
      <c r="H226" s="10">
        <f>TODAY()+241</f>
        <v>44240.61320652778</v>
      </c>
      <c r="I226" t="s">
        <v>0</v>
      </c>
      <c r="J226">
        <v>0</v>
      </c>
      <c r="K226">
        <v>8</v>
      </c>
      <c r="L226">
        <v>0</v>
      </c>
      <c r="M226">
        <v>0</v>
      </c>
      <c r="N226" t="s">
        <v>23</v>
      </c>
      <c r="O226" t="s">
        <v>24</v>
      </c>
      <c r="P226" t="s">
        <v>0</v>
      </c>
      <c r="Q226">
        <v>0</v>
      </c>
      <c r="R226">
        <v>0</v>
      </c>
    </row>
    <row r="227" spans="1:18" x14ac:dyDescent="0.25">
      <c r="A227" s="9" t="s">
        <v>0</v>
      </c>
      <c r="B227" t="s">
        <v>410</v>
      </c>
      <c r="C227" t="s">
        <v>0</v>
      </c>
      <c r="D227" t="s">
        <v>0</v>
      </c>
      <c r="E227" t="s">
        <v>335</v>
      </c>
      <c r="F227" t="s">
        <v>0</v>
      </c>
      <c r="G227" s="10">
        <f>TODAY()+241</f>
        <v>44240.61320653935</v>
      </c>
      <c r="H227" s="10">
        <f>TODAY()+242</f>
        <v>44241.61320653935</v>
      </c>
      <c r="I227" t="s">
        <v>0</v>
      </c>
      <c r="J227">
        <v>0</v>
      </c>
      <c r="K227">
        <v>8</v>
      </c>
      <c r="L227">
        <v>0</v>
      </c>
      <c r="M227">
        <v>0</v>
      </c>
      <c r="N227" t="s">
        <v>23</v>
      </c>
      <c r="O227" t="s">
        <v>24</v>
      </c>
      <c r="P227" t="s">
        <v>0</v>
      </c>
      <c r="Q227">
        <v>0</v>
      </c>
      <c r="R227">
        <v>0</v>
      </c>
    </row>
    <row r="228" spans="1:18" x14ac:dyDescent="0.25">
      <c r="A228" s="9" t="s">
        <v>0</v>
      </c>
      <c r="B228" t="s">
        <v>411</v>
      </c>
      <c r="C228" t="s">
        <v>0</v>
      </c>
      <c r="D228" t="s">
        <v>0</v>
      </c>
      <c r="E228" t="s">
        <v>337</v>
      </c>
      <c r="F228" t="s">
        <v>0</v>
      </c>
      <c r="G228" s="10">
        <f>TODAY()+242</f>
        <v>44241.61320653935</v>
      </c>
      <c r="H228" s="10">
        <f>TODAY()+244</f>
        <v>44243.61320653935</v>
      </c>
      <c r="I228" t="s">
        <v>0</v>
      </c>
      <c r="J228">
        <v>0</v>
      </c>
      <c r="K228">
        <v>8</v>
      </c>
      <c r="L228">
        <v>0</v>
      </c>
      <c r="M228">
        <v>0</v>
      </c>
      <c r="N228" t="s">
        <v>23</v>
      </c>
      <c r="O228" t="s">
        <v>24</v>
      </c>
      <c r="P228" t="s">
        <v>0</v>
      </c>
      <c r="Q228">
        <v>0</v>
      </c>
      <c r="R228">
        <v>0</v>
      </c>
    </row>
    <row r="229" spans="1:18" x14ac:dyDescent="0.25">
      <c r="A229" s="9" t="s">
        <v>0</v>
      </c>
      <c r="B229" t="s">
        <v>412</v>
      </c>
      <c r="C229" t="s">
        <v>0</v>
      </c>
      <c r="D229" t="s">
        <v>0</v>
      </c>
      <c r="E229" t="s">
        <v>339</v>
      </c>
      <c r="F229" t="s">
        <v>0</v>
      </c>
      <c r="G229" s="10">
        <f>TODAY()+243</f>
        <v>44242.61320653935</v>
      </c>
      <c r="H229" s="10">
        <f>TODAY()+244</f>
        <v>44243.61320653935</v>
      </c>
      <c r="I229" t="s">
        <v>0</v>
      </c>
      <c r="J229">
        <v>0</v>
      </c>
      <c r="K229">
        <v>8</v>
      </c>
      <c r="L229">
        <v>0</v>
      </c>
      <c r="M229">
        <v>0</v>
      </c>
      <c r="N229" t="s">
        <v>23</v>
      </c>
      <c r="O229" t="s">
        <v>24</v>
      </c>
      <c r="P229" t="s">
        <v>0</v>
      </c>
      <c r="Q229">
        <v>0</v>
      </c>
      <c r="R229">
        <v>0</v>
      </c>
    </row>
    <row r="230" spans="1:18" x14ac:dyDescent="0.25">
      <c r="A230" s="9" t="s">
        <v>0</v>
      </c>
      <c r="B230" t="s">
        <v>413</v>
      </c>
      <c r="C230" t="s">
        <v>0</v>
      </c>
      <c r="D230" t="s">
        <v>0</v>
      </c>
      <c r="E230" t="s">
        <v>341</v>
      </c>
      <c r="F230" t="s">
        <v>0</v>
      </c>
      <c r="G230" s="10">
        <f>TODAY()+244</f>
        <v>44243.61320653935</v>
      </c>
      <c r="H230" s="10">
        <f>TODAY()+245</f>
        <v>44244.61320653935</v>
      </c>
      <c r="I230" t="s">
        <v>0</v>
      </c>
      <c r="J230">
        <v>0</v>
      </c>
      <c r="K230">
        <v>8</v>
      </c>
      <c r="L230">
        <v>0</v>
      </c>
      <c r="M230">
        <v>0</v>
      </c>
      <c r="N230" t="s">
        <v>23</v>
      </c>
      <c r="O230" t="s">
        <v>24</v>
      </c>
      <c r="P230" t="s">
        <v>0</v>
      </c>
      <c r="Q230">
        <v>0</v>
      </c>
      <c r="R230">
        <v>0</v>
      </c>
    </row>
    <row r="231" spans="1:18" x14ac:dyDescent="0.25">
      <c r="A231" s="9" t="s">
        <v>0</v>
      </c>
      <c r="B231" t="s">
        <v>414</v>
      </c>
      <c r="C231" t="s">
        <v>0</v>
      </c>
      <c r="D231" t="s">
        <v>0</v>
      </c>
      <c r="E231" t="s">
        <v>343</v>
      </c>
      <c r="F231" t="s">
        <v>0</v>
      </c>
      <c r="G231" s="10">
        <f>TODAY()+245</f>
        <v>44244.61320653935</v>
      </c>
      <c r="H231" s="10">
        <f>TODAY()+246</f>
        <v>44245.61320653935</v>
      </c>
      <c r="I231" t="s">
        <v>0</v>
      </c>
      <c r="J231">
        <v>0</v>
      </c>
      <c r="K231">
        <v>8</v>
      </c>
      <c r="L231">
        <v>0</v>
      </c>
      <c r="M231">
        <v>0</v>
      </c>
      <c r="N231" t="s">
        <v>23</v>
      </c>
      <c r="O231" t="s">
        <v>24</v>
      </c>
      <c r="P231" t="s">
        <v>0</v>
      </c>
      <c r="Q231">
        <v>0</v>
      </c>
      <c r="R231">
        <v>0</v>
      </c>
    </row>
    <row r="232" spans="1:18" x14ac:dyDescent="0.25">
      <c r="A232" s="9" t="s">
        <v>0</v>
      </c>
      <c r="B232" t="s">
        <v>415</v>
      </c>
      <c r="C232" t="s">
        <v>0</v>
      </c>
      <c r="D232" t="s">
        <v>0</v>
      </c>
      <c r="E232" t="s">
        <v>345</v>
      </c>
      <c r="F232" t="s">
        <v>0</v>
      </c>
      <c r="G232" s="10">
        <f>TODAY()+246</f>
        <v>44245.61320653935</v>
      </c>
      <c r="H232" s="10">
        <f>TODAY()+247</f>
        <v>44246.61320655093</v>
      </c>
      <c r="I232" t="s">
        <v>0</v>
      </c>
      <c r="J232">
        <v>0</v>
      </c>
      <c r="K232">
        <v>8</v>
      </c>
      <c r="L232">
        <v>0</v>
      </c>
      <c r="M232">
        <v>0</v>
      </c>
      <c r="N232" t="s">
        <v>23</v>
      </c>
      <c r="O232" t="s">
        <v>24</v>
      </c>
      <c r="P232" t="s">
        <v>0</v>
      </c>
      <c r="Q232">
        <v>0</v>
      </c>
      <c r="R232">
        <v>0</v>
      </c>
    </row>
    <row r="233" spans="1:18" x14ac:dyDescent="0.25">
      <c r="A233" s="9" t="s">
        <v>0</v>
      </c>
      <c r="B233" t="s">
        <v>416</v>
      </c>
      <c r="C233" t="s">
        <v>0</v>
      </c>
      <c r="D233" t="s">
        <v>0</v>
      </c>
      <c r="E233" t="s">
        <v>347</v>
      </c>
      <c r="F233" t="s">
        <v>0</v>
      </c>
      <c r="G233" s="10">
        <f>TODAY()+247</f>
        <v>44246.61320655093</v>
      </c>
      <c r="H233" s="10">
        <f>TODAY()+248</f>
        <v>44247.61320655093</v>
      </c>
      <c r="I233" t="s">
        <v>0</v>
      </c>
      <c r="J233">
        <v>0</v>
      </c>
      <c r="K233">
        <v>8</v>
      </c>
      <c r="L233">
        <v>0</v>
      </c>
      <c r="M233">
        <v>0</v>
      </c>
      <c r="N233" t="s">
        <v>23</v>
      </c>
      <c r="O233" t="s">
        <v>24</v>
      </c>
      <c r="P233" t="s">
        <v>0</v>
      </c>
      <c r="Q233">
        <v>0</v>
      </c>
      <c r="R233">
        <v>0</v>
      </c>
    </row>
    <row r="234" spans="1:18" x14ac:dyDescent="0.25">
      <c r="A234" s="9" t="s">
        <v>0</v>
      </c>
      <c r="B234" t="s">
        <v>417</v>
      </c>
      <c r="C234" t="s">
        <v>0</v>
      </c>
      <c r="D234" t="s">
        <v>0</v>
      </c>
      <c r="E234" t="s">
        <v>349</v>
      </c>
      <c r="F234" t="s">
        <v>0</v>
      </c>
      <c r="G234" s="10">
        <f>TODAY()+248</f>
        <v>44247.61320655093</v>
      </c>
      <c r="H234" s="10">
        <f>TODAY()+249</f>
        <v>44248.61320655093</v>
      </c>
      <c r="I234" t="s">
        <v>0</v>
      </c>
      <c r="J234">
        <v>0</v>
      </c>
      <c r="K234">
        <v>8</v>
      </c>
      <c r="L234">
        <v>0</v>
      </c>
      <c r="M234">
        <v>0</v>
      </c>
      <c r="N234" t="s">
        <v>23</v>
      </c>
      <c r="O234" t="s">
        <v>24</v>
      </c>
      <c r="P234" t="s">
        <v>0</v>
      </c>
      <c r="Q234">
        <v>0</v>
      </c>
      <c r="R234">
        <v>0</v>
      </c>
    </row>
    <row r="235" spans="1:18" x14ac:dyDescent="0.25">
      <c r="A235" s="9" t="s">
        <v>0</v>
      </c>
      <c r="B235" t="s">
        <v>418</v>
      </c>
      <c r="C235" t="s">
        <v>0</v>
      </c>
      <c r="D235" t="s">
        <v>0</v>
      </c>
      <c r="E235" t="s">
        <v>351</v>
      </c>
      <c r="F235" t="s">
        <v>0</v>
      </c>
      <c r="G235" s="10">
        <f>TODAY()+249</f>
        <v>44248.61320655093</v>
      </c>
      <c r="H235" s="10">
        <f>TODAY()+251</f>
        <v>44250.61320655093</v>
      </c>
      <c r="I235" t="s">
        <v>0</v>
      </c>
      <c r="J235">
        <v>0</v>
      </c>
      <c r="K235">
        <v>8</v>
      </c>
      <c r="L235">
        <v>0</v>
      </c>
      <c r="M235">
        <v>0</v>
      </c>
      <c r="N235" t="s">
        <v>23</v>
      </c>
      <c r="O235" t="s">
        <v>24</v>
      </c>
      <c r="P235" t="s">
        <v>0</v>
      </c>
      <c r="Q235">
        <v>0</v>
      </c>
      <c r="R235">
        <v>0</v>
      </c>
    </row>
    <row r="236" spans="1:18" x14ac:dyDescent="0.25">
      <c r="A236" s="9" t="s">
        <v>0</v>
      </c>
      <c r="B236" t="s">
        <v>419</v>
      </c>
      <c r="C236" t="s">
        <v>0</v>
      </c>
      <c r="D236" t="s">
        <v>0</v>
      </c>
      <c r="E236" t="s">
        <v>353</v>
      </c>
      <c r="F236" t="s">
        <v>0</v>
      </c>
      <c r="G236" s="10">
        <f>TODAY()+251</f>
        <v>44250.61320655093</v>
      </c>
      <c r="H236" s="10">
        <f>TODAY()+252</f>
        <v>44251.61320655093</v>
      </c>
      <c r="I236" t="s">
        <v>0</v>
      </c>
      <c r="J236">
        <v>0</v>
      </c>
      <c r="K236">
        <v>8</v>
      </c>
      <c r="L236">
        <v>0</v>
      </c>
      <c r="M236">
        <v>0</v>
      </c>
      <c r="N236" t="s">
        <v>23</v>
      </c>
      <c r="O236" t="s">
        <v>24</v>
      </c>
      <c r="P236" t="s">
        <v>0</v>
      </c>
      <c r="Q236">
        <v>0</v>
      </c>
      <c r="R236">
        <v>0</v>
      </c>
    </row>
    <row r="237" spans="1:18" x14ac:dyDescent="0.25">
      <c r="A237" s="9" t="s">
        <v>0</v>
      </c>
      <c r="B237" t="s">
        <v>420</v>
      </c>
      <c r="C237" t="s">
        <v>0</v>
      </c>
      <c r="D237" t="s">
        <v>0</v>
      </c>
      <c r="E237" t="s">
        <v>355</v>
      </c>
      <c r="F237" t="s">
        <v>0</v>
      </c>
      <c r="G237" s="10">
        <f>TODAY()+252</f>
        <v>44251.61320655093</v>
      </c>
      <c r="H237" s="10">
        <f>TODAY()+253</f>
        <v>44252.61320655093</v>
      </c>
      <c r="I237" t="s">
        <v>0</v>
      </c>
      <c r="J237">
        <v>0</v>
      </c>
      <c r="K237">
        <v>8</v>
      </c>
      <c r="L237">
        <v>0</v>
      </c>
      <c r="M237">
        <v>0</v>
      </c>
      <c r="N237" t="s">
        <v>23</v>
      </c>
      <c r="O237" t="s">
        <v>24</v>
      </c>
      <c r="P237" t="s">
        <v>0</v>
      </c>
      <c r="Q237">
        <v>0</v>
      </c>
      <c r="R237">
        <v>0</v>
      </c>
    </row>
    <row r="238" spans="1:18" x14ac:dyDescent="0.25">
      <c r="A238" s="9" t="s">
        <v>0</v>
      </c>
      <c r="B238" t="s">
        <v>421</v>
      </c>
      <c r="C238" t="s">
        <v>0</v>
      </c>
      <c r="D238" t="s">
        <v>0</v>
      </c>
      <c r="E238" t="s">
        <v>357</v>
      </c>
      <c r="F238" t="s">
        <v>0</v>
      </c>
      <c r="G238" s="10">
        <f>TODAY()+253</f>
        <v>44252.61320655093</v>
      </c>
      <c r="H238" s="10">
        <f>TODAY()+254</f>
        <v>44253.61320655093</v>
      </c>
      <c r="I238" t="s">
        <v>0</v>
      </c>
      <c r="J238">
        <v>0</v>
      </c>
      <c r="K238">
        <v>8</v>
      </c>
      <c r="L238">
        <v>0</v>
      </c>
      <c r="M238">
        <v>0</v>
      </c>
      <c r="N238" t="s">
        <v>23</v>
      </c>
      <c r="O238" t="s">
        <v>24</v>
      </c>
      <c r="P238" t="s">
        <v>0</v>
      </c>
      <c r="Q238">
        <v>0</v>
      </c>
      <c r="R238">
        <v>0</v>
      </c>
    </row>
    <row r="239" spans="1:18" x14ac:dyDescent="0.25">
      <c r="A239" s="11" t="s">
        <v>0</v>
      </c>
      <c r="B239" s="7" t="s">
        <v>422</v>
      </c>
      <c r="C239" s="7" t="s">
        <v>0</v>
      </c>
      <c r="D239" s="7" t="s">
        <v>423</v>
      </c>
      <c r="E239" s="7"/>
      <c r="F239" s="7" t="s">
        <v>0</v>
      </c>
      <c r="G239" s="8">
        <f>TODAY()+255</f>
        <v>44254.61320655093</v>
      </c>
      <c r="H239" s="8">
        <f>TODAY()+270</f>
        <v>44269.61320655093</v>
      </c>
      <c r="I239" s="7" t="s">
        <v>0</v>
      </c>
      <c r="J239" s="7">
        <v>0</v>
      </c>
      <c r="K239" s="7">
        <v>88</v>
      </c>
      <c r="L239" s="7">
        <v>0</v>
      </c>
      <c r="M239" s="7">
        <v>0</v>
      </c>
      <c r="N239" s="7" t="s">
        <v>0</v>
      </c>
      <c r="O239" s="7" t="s">
        <v>0</v>
      </c>
      <c r="P239" s="7" t="s">
        <v>0</v>
      </c>
      <c r="Q239" s="7">
        <v>0</v>
      </c>
      <c r="R239" s="7">
        <v>0</v>
      </c>
    </row>
    <row r="240" spans="1:18" x14ac:dyDescent="0.25">
      <c r="A240" s="9" t="s">
        <v>0</v>
      </c>
      <c r="B240" t="s">
        <v>424</v>
      </c>
      <c r="C240" t="s">
        <v>0</v>
      </c>
      <c r="D240" t="s">
        <v>0</v>
      </c>
      <c r="E240" t="s">
        <v>331</v>
      </c>
      <c r="F240" t="s">
        <v>0</v>
      </c>
      <c r="G240" s="10">
        <f>TODAY()+255</f>
        <v>44254.6132065625</v>
      </c>
      <c r="H240" s="10">
        <f>TODAY()+256</f>
        <v>44255.6132065625</v>
      </c>
      <c r="I240" t="s">
        <v>0</v>
      </c>
      <c r="J240">
        <v>0</v>
      </c>
      <c r="K240">
        <v>8</v>
      </c>
      <c r="L240">
        <v>0</v>
      </c>
      <c r="M240">
        <v>0</v>
      </c>
      <c r="N240" t="s">
        <v>23</v>
      </c>
      <c r="O240" t="s">
        <v>24</v>
      </c>
      <c r="P240" t="s">
        <v>0</v>
      </c>
      <c r="Q240">
        <v>0</v>
      </c>
      <c r="R240">
        <v>0</v>
      </c>
    </row>
    <row r="241" spans="1:18" x14ac:dyDescent="0.25">
      <c r="A241" s="9" t="s">
        <v>0</v>
      </c>
      <c r="B241" t="s">
        <v>425</v>
      </c>
      <c r="C241" t="s">
        <v>0</v>
      </c>
      <c r="D241" t="s">
        <v>0</v>
      </c>
      <c r="E241" t="s">
        <v>333</v>
      </c>
      <c r="F241" t="s">
        <v>0</v>
      </c>
      <c r="G241" s="10">
        <f>TODAY()+256</f>
        <v>44255.6132065625</v>
      </c>
      <c r="H241" s="10">
        <f>TODAY()+258</f>
        <v>44257.6132065625</v>
      </c>
      <c r="I241" t="s">
        <v>0</v>
      </c>
      <c r="J241">
        <v>0</v>
      </c>
      <c r="K241">
        <v>8</v>
      </c>
      <c r="L241">
        <v>0</v>
      </c>
      <c r="M241">
        <v>0</v>
      </c>
      <c r="N241" t="s">
        <v>23</v>
      </c>
      <c r="O241" t="s">
        <v>24</v>
      </c>
      <c r="P241" t="s">
        <v>0</v>
      </c>
      <c r="Q241">
        <v>0</v>
      </c>
      <c r="R241">
        <v>0</v>
      </c>
    </row>
    <row r="242" spans="1:18" x14ac:dyDescent="0.25">
      <c r="A242" s="9" t="s">
        <v>0</v>
      </c>
      <c r="B242" t="s">
        <v>426</v>
      </c>
      <c r="C242" t="s">
        <v>0</v>
      </c>
      <c r="D242" t="s">
        <v>0</v>
      </c>
      <c r="E242" t="s">
        <v>335</v>
      </c>
      <c r="F242" t="s">
        <v>0</v>
      </c>
      <c r="G242" s="10">
        <f>TODAY()+257</f>
        <v>44256.6132065625</v>
      </c>
      <c r="H242" s="10">
        <f>TODAY()+258</f>
        <v>44257.6132065625</v>
      </c>
      <c r="I242" t="s">
        <v>0</v>
      </c>
      <c r="J242">
        <v>0</v>
      </c>
      <c r="K242">
        <v>8</v>
      </c>
      <c r="L242">
        <v>0</v>
      </c>
      <c r="M242">
        <v>0</v>
      </c>
      <c r="N242" t="s">
        <v>23</v>
      </c>
      <c r="O242" t="s">
        <v>24</v>
      </c>
      <c r="P242" t="s">
        <v>0</v>
      </c>
      <c r="Q242">
        <v>0</v>
      </c>
      <c r="R242">
        <v>0</v>
      </c>
    </row>
    <row r="243" spans="1:18" x14ac:dyDescent="0.25">
      <c r="A243" s="9" t="s">
        <v>0</v>
      </c>
      <c r="B243" t="s">
        <v>427</v>
      </c>
      <c r="C243" t="s">
        <v>0</v>
      </c>
      <c r="D243" t="s">
        <v>0</v>
      </c>
      <c r="E243" t="s">
        <v>337</v>
      </c>
      <c r="F243" t="s">
        <v>0</v>
      </c>
      <c r="G243" s="10">
        <f>TODAY()+258</f>
        <v>44257.6132065625</v>
      </c>
      <c r="H243" s="10">
        <f>TODAY()+259</f>
        <v>44258.6132065625</v>
      </c>
      <c r="I243" t="s">
        <v>0</v>
      </c>
      <c r="J243">
        <v>0</v>
      </c>
      <c r="K243">
        <v>8</v>
      </c>
      <c r="L243">
        <v>0</v>
      </c>
      <c r="M243">
        <v>0</v>
      </c>
      <c r="N243" t="s">
        <v>23</v>
      </c>
      <c r="O243" t="s">
        <v>24</v>
      </c>
      <c r="P243" t="s">
        <v>0</v>
      </c>
      <c r="Q243">
        <v>0</v>
      </c>
      <c r="R243">
        <v>0</v>
      </c>
    </row>
    <row r="244" spans="1:18" x14ac:dyDescent="0.25">
      <c r="A244" s="9" t="s">
        <v>0</v>
      </c>
      <c r="B244" t="s">
        <v>428</v>
      </c>
      <c r="C244" t="s">
        <v>0</v>
      </c>
      <c r="D244" t="s">
        <v>0</v>
      </c>
      <c r="E244" t="s">
        <v>339</v>
      </c>
      <c r="F244" t="s">
        <v>0</v>
      </c>
      <c r="G244" s="10">
        <f>TODAY()+259</f>
        <v>44258.6132065625</v>
      </c>
      <c r="H244" s="10">
        <f>TODAY()+260</f>
        <v>44259.6132065625</v>
      </c>
      <c r="I244" t="s">
        <v>0</v>
      </c>
      <c r="J244">
        <v>0</v>
      </c>
      <c r="K244">
        <v>8</v>
      </c>
      <c r="L244">
        <v>0</v>
      </c>
      <c r="M244">
        <v>0</v>
      </c>
      <c r="N244" t="s">
        <v>23</v>
      </c>
      <c r="O244" t="s">
        <v>24</v>
      </c>
      <c r="P244" t="s">
        <v>0</v>
      </c>
      <c r="Q244">
        <v>0</v>
      </c>
      <c r="R244">
        <v>0</v>
      </c>
    </row>
    <row r="245" spans="1:18" x14ac:dyDescent="0.25">
      <c r="A245" s="9" t="s">
        <v>0</v>
      </c>
      <c r="B245" t="s">
        <v>429</v>
      </c>
      <c r="C245" t="s">
        <v>0</v>
      </c>
      <c r="D245" t="s">
        <v>0</v>
      </c>
      <c r="E245" t="s">
        <v>341</v>
      </c>
      <c r="F245" t="s">
        <v>0</v>
      </c>
      <c r="G245" s="10">
        <f>TODAY()+260</f>
        <v>44259.6132065625</v>
      </c>
      <c r="H245" s="10">
        <f>TODAY()+261</f>
        <v>44260.6132065625</v>
      </c>
      <c r="I245" t="s">
        <v>0</v>
      </c>
      <c r="J245">
        <v>0</v>
      </c>
      <c r="K245">
        <v>8</v>
      </c>
      <c r="L245">
        <v>0</v>
      </c>
      <c r="M245">
        <v>0</v>
      </c>
      <c r="N245" t="s">
        <v>23</v>
      </c>
      <c r="O245" t="s">
        <v>24</v>
      </c>
      <c r="P245" t="s">
        <v>0</v>
      </c>
      <c r="Q245">
        <v>0</v>
      </c>
      <c r="R245">
        <v>0</v>
      </c>
    </row>
    <row r="246" spans="1:18" x14ac:dyDescent="0.25">
      <c r="A246" s="9" t="s">
        <v>0</v>
      </c>
      <c r="B246" t="s">
        <v>430</v>
      </c>
      <c r="C246" t="s">
        <v>0</v>
      </c>
      <c r="D246" t="s">
        <v>0</v>
      </c>
      <c r="E246" t="s">
        <v>343</v>
      </c>
      <c r="F246" t="s">
        <v>0</v>
      </c>
      <c r="G246" s="10">
        <f>TODAY()+261</f>
        <v>44260.6132065625</v>
      </c>
      <c r="H246" s="10">
        <f>TODAY()+262</f>
        <v>44261.6132065625</v>
      </c>
      <c r="I246" t="s">
        <v>0</v>
      </c>
      <c r="J246">
        <v>0</v>
      </c>
      <c r="K246">
        <v>8</v>
      </c>
      <c r="L246">
        <v>0</v>
      </c>
      <c r="M246">
        <v>0</v>
      </c>
      <c r="N246" t="s">
        <v>23</v>
      </c>
      <c r="O246" t="s">
        <v>24</v>
      </c>
      <c r="P246" t="s">
        <v>0</v>
      </c>
      <c r="Q246">
        <v>0</v>
      </c>
      <c r="R246">
        <v>0</v>
      </c>
    </row>
    <row r="247" spans="1:18" x14ac:dyDescent="0.25">
      <c r="A247" s="9" t="s">
        <v>0</v>
      </c>
      <c r="B247" t="s">
        <v>431</v>
      </c>
      <c r="C247" t="s">
        <v>0</v>
      </c>
      <c r="D247" t="s">
        <v>0</v>
      </c>
      <c r="E247" t="s">
        <v>345</v>
      </c>
      <c r="F247" t="s">
        <v>0</v>
      </c>
      <c r="G247" s="10">
        <f>TODAY()+262</f>
        <v>44261.6132065625</v>
      </c>
      <c r="H247" s="10">
        <f>TODAY()+263</f>
        <v>44262.6132065625</v>
      </c>
      <c r="I247" t="s">
        <v>0</v>
      </c>
      <c r="J247">
        <v>0</v>
      </c>
      <c r="K247">
        <v>8</v>
      </c>
      <c r="L247">
        <v>0</v>
      </c>
      <c r="M247">
        <v>0</v>
      </c>
      <c r="N247" t="s">
        <v>23</v>
      </c>
      <c r="O247" t="s">
        <v>24</v>
      </c>
      <c r="P247" t="s">
        <v>0</v>
      </c>
      <c r="Q247">
        <v>0</v>
      </c>
      <c r="R247">
        <v>0</v>
      </c>
    </row>
    <row r="248" spans="1:18" x14ac:dyDescent="0.25">
      <c r="A248" s="9" t="s">
        <v>0</v>
      </c>
      <c r="B248" t="s">
        <v>432</v>
      </c>
      <c r="C248" t="s">
        <v>0</v>
      </c>
      <c r="D248" t="s">
        <v>0</v>
      </c>
      <c r="E248" t="s">
        <v>347</v>
      </c>
      <c r="F248" t="s">
        <v>0</v>
      </c>
      <c r="G248" s="10">
        <f>TODAY()+263</f>
        <v>44262.6132065625</v>
      </c>
      <c r="H248" s="10">
        <f>TODAY()+265</f>
        <v>44264.6132065625</v>
      </c>
      <c r="I248" t="s">
        <v>0</v>
      </c>
      <c r="J248">
        <v>0</v>
      </c>
      <c r="K248">
        <v>8</v>
      </c>
      <c r="L248">
        <v>0</v>
      </c>
      <c r="M248">
        <v>0</v>
      </c>
      <c r="N248" t="s">
        <v>23</v>
      </c>
      <c r="O248" t="s">
        <v>24</v>
      </c>
      <c r="P248" t="s">
        <v>0</v>
      </c>
      <c r="Q248">
        <v>0</v>
      </c>
      <c r="R248">
        <v>0</v>
      </c>
    </row>
    <row r="249" spans="1:18" x14ac:dyDescent="0.25">
      <c r="A249" s="9" t="s">
        <v>0</v>
      </c>
      <c r="B249" t="s">
        <v>433</v>
      </c>
      <c r="C249" t="s">
        <v>0</v>
      </c>
      <c r="D249" t="s">
        <v>0</v>
      </c>
      <c r="E249" t="s">
        <v>349</v>
      </c>
      <c r="F249" t="s">
        <v>0</v>
      </c>
      <c r="G249" s="10">
        <f>TODAY()+264</f>
        <v>44263.6132065625</v>
      </c>
      <c r="H249" s="10">
        <f>TODAY()+265</f>
        <v>44264.6132065625</v>
      </c>
      <c r="I249" t="s">
        <v>0</v>
      </c>
      <c r="J249">
        <v>0</v>
      </c>
      <c r="K249">
        <v>8</v>
      </c>
      <c r="L249">
        <v>0</v>
      </c>
      <c r="M249">
        <v>0</v>
      </c>
      <c r="N249" t="s">
        <v>23</v>
      </c>
      <c r="O249" t="s">
        <v>24</v>
      </c>
      <c r="P249" t="s">
        <v>0</v>
      </c>
      <c r="Q249">
        <v>0</v>
      </c>
      <c r="R249">
        <v>0</v>
      </c>
    </row>
    <row r="250" spans="1:18" x14ac:dyDescent="0.25">
      <c r="A250" s="9" t="s">
        <v>0</v>
      </c>
      <c r="B250" t="s">
        <v>434</v>
      </c>
      <c r="C250" t="s">
        <v>0</v>
      </c>
      <c r="D250" t="s">
        <v>0</v>
      </c>
      <c r="E250" t="s">
        <v>351</v>
      </c>
      <c r="F250" t="s">
        <v>0</v>
      </c>
      <c r="G250" s="10">
        <f>TODAY()+265</f>
        <v>44264.613206574075</v>
      </c>
      <c r="H250" s="10">
        <f>TODAY()+266</f>
        <v>44265.613206574075</v>
      </c>
      <c r="I250" t="s">
        <v>0</v>
      </c>
      <c r="J250">
        <v>0</v>
      </c>
      <c r="K250">
        <v>8</v>
      </c>
      <c r="L250">
        <v>0</v>
      </c>
      <c r="M250">
        <v>0</v>
      </c>
      <c r="N250" t="s">
        <v>23</v>
      </c>
      <c r="O250" t="s">
        <v>24</v>
      </c>
      <c r="P250" t="s">
        <v>0</v>
      </c>
      <c r="Q250">
        <v>0</v>
      </c>
      <c r="R250">
        <v>0</v>
      </c>
    </row>
    <row r="251" spans="1:18" x14ac:dyDescent="0.25">
      <c r="A251" s="9" t="s">
        <v>0</v>
      </c>
      <c r="B251" t="s">
        <v>435</v>
      </c>
      <c r="C251" t="s">
        <v>0</v>
      </c>
      <c r="D251" t="s">
        <v>0</v>
      </c>
      <c r="E251" t="s">
        <v>353</v>
      </c>
      <c r="F251" t="s">
        <v>0</v>
      </c>
      <c r="G251" s="10">
        <f>TODAY()+267</f>
        <v>44266.613206574075</v>
      </c>
      <c r="H251" s="10">
        <f>TODAY()+268</f>
        <v>44267.613206574075</v>
      </c>
      <c r="I251" t="s">
        <v>0</v>
      </c>
      <c r="J251">
        <v>0</v>
      </c>
      <c r="K251">
        <v>8</v>
      </c>
      <c r="L251">
        <v>0</v>
      </c>
      <c r="M251">
        <v>0</v>
      </c>
      <c r="N251" t="s">
        <v>23</v>
      </c>
      <c r="O251" t="s">
        <v>24</v>
      </c>
      <c r="P251" t="s">
        <v>0</v>
      </c>
      <c r="Q251">
        <v>0</v>
      </c>
      <c r="R251">
        <v>0</v>
      </c>
    </row>
    <row r="252" spans="1:18" x14ac:dyDescent="0.25">
      <c r="A252" s="9" t="s">
        <v>0</v>
      </c>
      <c r="B252" t="s">
        <v>436</v>
      </c>
      <c r="C252" t="s">
        <v>0</v>
      </c>
      <c r="D252" t="s">
        <v>0</v>
      </c>
      <c r="E252" t="s">
        <v>355</v>
      </c>
      <c r="F252" t="s">
        <v>0</v>
      </c>
      <c r="G252" s="10">
        <f>TODAY()+268</f>
        <v>44267.613206574075</v>
      </c>
      <c r="H252" s="10">
        <f>TODAY()+269</f>
        <v>44268.613206574075</v>
      </c>
      <c r="I252" t="s">
        <v>0</v>
      </c>
      <c r="J252">
        <v>0</v>
      </c>
      <c r="K252">
        <v>8</v>
      </c>
      <c r="L252">
        <v>0</v>
      </c>
      <c r="M252">
        <v>0</v>
      </c>
      <c r="N252" t="s">
        <v>23</v>
      </c>
      <c r="O252" t="s">
        <v>24</v>
      </c>
      <c r="P252" t="s">
        <v>0</v>
      </c>
      <c r="Q252">
        <v>0</v>
      </c>
      <c r="R252">
        <v>0</v>
      </c>
    </row>
    <row r="253" spans="1:18" x14ac:dyDescent="0.25">
      <c r="A253" s="9" t="s">
        <v>0</v>
      </c>
      <c r="B253" t="s">
        <v>437</v>
      </c>
      <c r="C253" t="s">
        <v>0</v>
      </c>
      <c r="D253" t="s">
        <v>0</v>
      </c>
      <c r="E253" t="s">
        <v>357</v>
      </c>
      <c r="F253" t="s">
        <v>0</v>
      </c>
      <c r="G253" s="10">
        <f>TODAY()+269</f>
        <v>44268.613206574075</v>
      </c>
      <c r="H253" s="10">
        <f>TODAY()+270</f>
        <v>44269.613206574075</v>
      </c>
      <c r="I253" t="s">
        <v>0</v>
      </c>
      <c r="J253">
        <v>0</v>
      </c>
      <c r="K253">
        <v>8</v>
      </c>
      <c r="L253">
        <v>0</v>
      </c>
      <c r="M253">
        <v>0</v>
      </c>
      <c r="N253" t="s">
        <v>23</v>
      </c>
      <c r="O253" t="s">
        <v>24</v>
      </c>
      <c r="P253" t="s">
        <v>0</v>
      </c>
      <c r="Q253">
        <v>0</v>
      </c>
      <c r="R253">
        <v>0</v>
      </c>
    </row>
    <row r="254" spans="1:18" x14ac:dyDescent="0.25">
      <c r="A254" s="11" t="s">
        <v>0</v>
      </c>
      <c r="B254" s="7" t="s">
        <v>438</v>
      </c>
      <c r="C254" s="7" t="s">
        <v>0</v>
      </c>
      <c r="D254" s="7" t="s">
        <v>439</v>
      </c>
      <c r="E254" s="7"/>
      <c r="F254" s="7" t="s">
        <v>0</v>
      </c>
      <c r="G254" s="8">
        <f>TODAY()+271</f>
        <v>44270.613206574075</v>
      </c>
      <c r="H254" s="8">
        <f>TODAY()+286</f>
        <v>44285.613206574075</v>
      </c>
      <c r="I254" s="7" t="s">
        <v>0</v>
      </c>
      <c r="J254" s="7">
        <v>0</v>
      </c>
      <c r="K254" s="7">
        <v>88</v>
      </c>
      <c r="L254" s="7">
        <v>0</v>
      </c>
      <c r="M254" s="7">
        <v>0</v>
      </c>
      <c r="N254" s="7" t="s">
        <v>0</v>
      </c>
      <c r="O254" s="7" t="s">
        <v>0</v>
      </c>
      <c r="P254" s="7" t="s">
        <v>0</v>
      </c>
      <c r="Q254" s="7">
        <v>0</v>
      </c>
      <c r="R254" s="7">
        <v>0</v>
      </c>
    </row>
    <row r="255" spans="1:18" x14ac:dyDescent="0.25">
      <c r="A255" s="9" t="s">
        <v>0</v>
      </c>
      <c r="B255" t="s">
        <v>440</v>
      </c>
      <c r="C255" t="s">
        <v>0</v>
      </c>
      <c r="D255" t="s">
        <v>0</v>
      </c>
      <c r="E255" t="s">
        <v>331</v>
      </c>
      <c r="F255" t="s">
        <v>0</v>
      </c>
      <c r="G255" s="10">
        <f>TODAY()+271</f>
        <v>44270.613206574075</v>
      </c>
      <c r="H255" s="10">
        <f>TODAY()+272</f>
        <v>44271.613206574075</v>
      </c>
      <c r="I255" t="s">
        <v>0</v>
      </c>
      <c r="J255">
        <v>0</v>
      </c>
      <c r="K255">
        <v>8</v>
      </c>
      <c r="L255">
        <v>0</v>
      </c>
      <c r="M255">
        <v>0</v>
      </c>
      <c r="N255" t="s">
        <v>23</v>
      </c>
      <c r="O255" t="s">
        <v>24</v>
      </c>
      <c r="P255" t="s">
        <v>0</v>
      </c>
      <c r="Q255">
        <v>0</v>
      </c>
      <c r="R255">
        <v>0</v>
      </c>
    </row>
    <row r="256" spans="1:18" x14ac:dyDescent="0.25">
      <c r="A256" s="9" t="s">
        <v>0</v>
      </c>
      <c r="B256" t="s">
        <v>441</v>
      </c>
      <c r="C256" t="s">
        <v>0</v>
      </c>
      <c r="D256" t="s">
        <v>0</v>
      </c>
      <c r="E256" t="s">
        <v>333</v>
      </c>
      <c r="F256" t="s">
        <v>0</v>
      </c>
      <c r="G256" s="10">
        <f>TODAY()+272</f>
        <v>44271.613206574075</v>
      </c>
      <c r="H256" s="10">
        <f>TODAY()+273</f>
        <v>44272.613206574075</v>
      </c>
      <c r="I256" t="s">
        <v>0</v>
      </c>
      <c r="J256">
        <v>0</v>
      </c>
      <c r="K256">
        <v>8</v>
      </c>
      <c r="L256">
        <v>0</v>
      </c>
      <c r="M256">
        <v>0</v>
      </c>
      <c r="N256" t="s">
        <v>23</v>
      </c>
      <c r="O256" t="s">
        <v>24</v>
      </c>
      <c r="P256" t="s">
        <v>0</v>
      </c>
      <c r="Q256">
        <v>0</v>
      </c>
      <c r="R256">
        <v>0</v>
      </c>
    </row>
    <row r="257" spans="1:18" x14ac:dyDescent="0.25">
      <c r="A257" s="9" t="s">
        <v>0</v>
      </c>
      <c r="B257" t="s">
        <v>442</v>
      </c>
      <c r="C257" t="s">
        <v>0</v>
      </c>
      <c r="D257" t="s">
        <v>0</v>
      </c>
      <c r="E257" t="s">
        <v>335</v>
      </c>
      <c r="F257" t="s">
        <v>0</v>
      </c>
      <c r="G257" s="10">
        <f>TODAY()+273</f>
        <v>44272.613206574075</v>
      </c>
      <c r="H257" s="10">
        <f>TODAY()+274</f>
        <v>44273.613206574075</v>
      </c>
      <c r="I257" t="s">
        <v>0</v>
      </c>
      <c r="J257">
        <v>0</v>
      </c>
      <c r="K257">
        <v>8</v>
      </c>
      <c r="L257">
        <v>0</v>
      </c>
      <c r="M257">
        <v>0</v>
      </c>
      <c r="N257" t="s">
        <v>23</v>
      </c>
      <c r="O257" t="s">
        <v>24</v>
      </c>
      <c r="P257" t="s">
        <v>0</v>
      </c>
      <c r="Q257">
        <v>0</v>
      </c>
      <c r="R257">
        <v>0</v>
      </c>
    </row>
    <row r="258" spans="1:18" x14ac:dyDescent="0.25">
      <c r="A258" s="9" t="s">
        <v>0</v>
      </c>
      <c r="B258" t="s">
        <v>443</v>
      </c>
      <c r="C258" t="s">
        <v>0</v>
      </c>
      <c r="D258" t="s">
        <v>0</v>
      </c>
      <c r="E258" t="s">
        <v>337</v>
      </c>
      <c r="F258" t="s">
        <v>0</v>
      </c>
      <c r="G258" s="10">
        <f>TODAY()+274</f>
        <v>44273.61320659722</v>
      </c>
      <c r="H258" s="10">
        <f>TODAY()+275</f>
        <v>44274.61320659722</v>
      </c>
      <c r="I258" t="s">
        <v>0</v>
      </c>
      <c r="J258">
        <v>0</v>
      </c>
      <c r="K258">
        <v>8</v>
      </c>
      <c r="L258">
        <v>0</v>
      </c>
      <c r="M258">
        <v>0</v>
      </c>
      <c r="N258" t="s">
        <v>23</v>
      </c>
      <c r="O258" t="s">
        <v>24</v>
      </c>
      <c r="P258" t="s">
        <v>0</v>
      </c>
      <c r="Q258">
        <v>0</v>
      </c>
      <c r="R258">
        <v>0</v>
      </c>
    </row>
    <row r="259" spans="1:18" x14ac:dyDescent="0.25">
      <c r="A259" s="9" t="s">
        <v>0</v>
      </c>
      <c r="B259" t="s">
        <v>444</v>
      </c>
      <c r="C259" t="s">
        <v>0</v>
      </c>
      <c r="D259" t="s">
        <v>0</v>
      </c>
      <c r="E259" t="s">
        <v>339</v>
      </c>
      <c r="F259" t="s">
        <v>0</v>
      </c>
      <c r="G259" s="10">
        <f>TODAY()+275</f>
        <v>44274.61320659722</v>
      </c>
      <c r="H259" s="10">
        <f>TODAY()+276</f>
        <v>44275.61320659722</v>
      </c>
      <c r="I259" t="s">
        <v>0</v>
      </c>
      <c r="J259">
        <v>0</v>
      </c>
      <c r="K259">
        <v>8</v>
      </c>
      <c r="L259">
        <v>0</v>
      </c>
      <c r="M259">
        <v>0</v>
      </c>
      <c r="N259" t="s">
        <v>23</v>
      </c>
      <c r="O259" t="s">
        <v>24</v>
      </c>
      <c r="P259" t="s">
        <v>0</v>
      </c>
      <c r="Q259">
        <v>0</v>
      </c>
      <c r="R259">
        <v>0</v>
      </c>
    </row>
    <row r="260" spans="1:18" x14ac:dyDescent="0.25">
      <c r="A260" s="9" t="s">
        <v>0</v>
      </c>
      <c r="B260" t="s">
        <v>445</v>
      </c>
      <c r="C260" t="s">
        <v>0</v>
      </c>
      <c r="D260" t="s">
        <v>0</v>
      </c>
      <c r="E260" t="s">
        <v>341</v>
      </c>
      <c r="F260" t="s">
        <v>0</v>
      </c>
      <c r="G260" s="10">
        <f>TODAY()+276</f>
        <v>44275.61320659722</v>
      </c>
      <c r="H260" s="10">
        <f>TODAY()+277</f>
        <v>44276.61320659722</v>
      </c>
      <c r="I260" t="s">
        <v>0</v>
      </c>
      <c r="J260">
        <v>0</v>
      </c>
      <c r="K260">
        <v>8</v>
      </c>
      <c r="L260">
        <v>0</v>
      </c>
      <c r="M260">
        <v>0</v>
      </c>
      <c r="N260" t="s">
        <v>23</v>
      </c>
      <c r="O260" t="s">
        <v>24</v>
      </c>
      <c r="P260" t="s">
        <v>0</v>
      </c>
      <c r="Q260">
        <v>0</v>
      </c>
      <c r="R260">
        <v>0</v>
      </c>
    </row>
    <row r="261" spans="1:18" x14ac:dyDescent="0.25">
      <c r="A261" s="9" t="s">
        <v>0</v>
      </c>
      <c r="B261" t="s">
        <v>446</v>
      </c>
      <c r="C261" t="s">
        <v>0</v>
      </c>
      <c r="D261" t="s">
        <v>0</v>
      </c>
      <c r="E261" t="s">
        <v>343</v>
      </c>
      <c r="F261" t="s">
        <v>0</v>
      </c>
      <c r="G261" s="10">
        <f>TODAY()+277</f>
        <v>44276.61320659722</v>
      </c>
      <c r="H261" s="10">
        <f>TODAY()+279</f>
        <v>44278.61320659722</v>
      </c>
      <c r="I261" t="s">
        <v>0</v>
      </c>
      <c r="J261">
        <v>0</v>
      </c>
      <c r="K261">
        <v>8</v>
      </c>
      <c r="L261">
        <v>0</v>
      </c>
      <c r="M261">
        <v>0</v>
      </c>
      <c r="N261" t="s">
        <v>23</v>
      </c>
      <c r="O261" t="s">
        <v>24</v>
      </c>
      <c r="P261" t="s">
        <v>0</v>
      </c>
      <c r="Q261">
        <v>0</v>
      </c>
      <c r="R261">
        <v>0</v>
      </c>
    </row>
    <row r="262" spans="1:18" x14ac:dyDescent="0.25">
      <c r="A262" s="9" t="s">
        <v>0</v>
      </c>
      <c r="B262" t="s">
        <v>447</v>
      </c>
      <c r="C262" t="s">
        <v>0</v>
      </c>
      <c r="D262" t="s">
        <v>0</v>
      </c>
      <c r="E262" t="s">
        <v>345</v>
      </c>
      <c r="F262" t="s">
        <v>0</v>
      </c>
      <c r="G262" s="10">
        <f>TODAY()+278</f>
        <v>44277.61320659722</v>
      </c>
      <c r="H262" s="10">
        <f>TODAY()+279</f>
        <v>44278.61320659722</v>
      </c>
      <c r="I262" t="s">
        <v>0</v>
      </c>
      <c r="J262">
        <v>0</v>
      </c>
      <c r="K262">
        <v>8</v>
      </c>
      <c r="L262">
        <v>0</v>
      </c>
      <c r="M262">
        <v>0</v>
      </c>
      <c r="N262" t="s">
        <v>23</v>
      </c>
      <c r="O262" t="s">
        <v>24</v>
      </c>
      <c r="P262" t="s">
        <v>0</v>
      </c>
      <c r="Q262">
        <v>0</v>
      </c>
      <c r="R262">
        <v>0</v>
      </c>
    </row>
    <row r="263" spans="1:18" x14ac:dyDescent="0.25">
      <c r="A263" s="9" t="s">
        <v>0</v>
      </c>
      <c r="B263" t="s">
        <v>448</v>
      </c>
      <c r="C263" t="s">
        <v>0</v>
      </c>
      <c r="D263" t="s">
        <v>0</v>
      </c>
      <c r="E263" t="s">
        <v>347</v>
      </c>
      <c r="F263" t="s">
        <v>0</v>
      </c>
      <c r="G263" s="10">
        <f>TODAY()+279</f>
        <v>44278.61320659722</v>
      </c>
      <c r="H263" s="10">
        <f>TODAY()+280</f>
        <v>44279.61320659722</v>
      </c>
      <c r="I263" t="s">
        <v>0</v>
      </c>
      <c r="J263">
        <v>0</v>
      </c>
      <c r="K263">
        <v>8</v>
      </c>
      <c r="L263">
        <v>0</v>
      </c>
      <c r="M263">
        <v>0</v>
      </c>
      <c r="N263" t="s">
        <v>23</v>
      </c>
      <c r="O263" t="s">
        <v>24</v>
      </c>
      <c r="P263" t="s">
        <v>0</v>
      </c>
      <c r="Q263">
        <v>0</v>
      </c>
      <c r="R263">
        <v>0</v>
      </c>
    </row>
    <row r="264" spans="1:18" x14ac:dyDescent="0.25">
      <c r="A264" s="9" t="s">
        <v>0</v>
      </c>
      <c r="B264" t="s">
        <v>449</v>
      </c>
      <c r="C264" t="s">
        <v>0</v>
      </c>
      <c r="D264" t="s">
        <v>0</v>
      </c>
      <c r="E264" t="s">
        <v>349</v>
      </c>
      <c r="F264" t="s">
        <v>0</v>
      </c>
      <c r="G264" s="10">
        <f>TODAY()+280</f>
        <v>44279.61320659722</v>
      </c>
      <c r="H264" s="10">
        <f>TODAY()+281</f>
        <v>44280.61320659722</v>
      </c>
      <c r="I264" t="s">
        <v>0</v>
      </c>
      <c r="J264">
        <v>0</v>
      </c>
      <c r="K264">
        <v>8</v>
      </c>
      <c r="L264">
        <v>0</v>
      </c>
      <c r="M264">
        <v>0</v>
      </c>
      <c r="N264" t="s">
        <v>23</v>
      </c>
      <c r="O264" t="s">
        <v>24</v>
      </c>
      <c r="P264" t="s">
        <v>0</v>
      </c>
      <c r="Q264">
        <v>0</v>
      </c>
      <c r="R264">
        <v>0</v>
      </c>
    </row>
    <row r="265" spans="1:18" x14ac:dyDescent="0.25">
      <c r="A265" s="9" t="s">
        <v>0</v>
      </c>
      <c r="B265" t="s">
        <v>450</v>
      </c>
      <c r="C265" t="s">
        <v>0</v>
      </c>
      <c r="D265" t="s">
        <v>0</v>
      </c>
      <c r="E265" t="s">
        <v>351</v>
      </c>
      <c r="F265" t="s">
        <v>0</v>
      </c>
      <c r="G265" s="10">
        <f>TODAY()+281</f>
        <v>44280.61320659722</v>
      </c>
      <c r="H265" s="10">
        <f>TODAY()+282</f>
        <v>44281.61320659722</v>
      </c>
      <c r="I265" t="s">
        <v>0</v>
      </c>
      <c r="J265">
        <v>0</v>
      </c>
      <c r="K265">
        <v>8</v>
      </c>
      <c r="L265">
        <v>0</v>
      </c>
      <c r="M265">
        <v>0</v>
      </c>
      <c r="N265" t="s">
        <v>23</v>
      </c>
      <c r="O265" t="s">
        <v>24</v>
      </c>
      <c r="P265" t="s">
        <v>0</v>
      </c>
      <c r="Q265">
        <v>0</v>
      </c>
      <c r="R265">
        <v>0</v>
      </c>
    </row>
    <row r="266" spans="1:18" x14ac:dyDescent="0.25">
      <c r="A266" s="9" t="s">
        <v>0</v>
      </c>
      <c r="B266" t="s">
        <v>451</v>
      </c>
      <c r="C266" t="s">
        <v>0</v>
      </c>
      <c r="D266" t="s">
        <v>0</v>
      </c>
      <c r="E266" t="s">
        <v>353</v>
      </c>
      <c r="F266" t="s">
        <v>0</v>
      </c>
      <c r="G266" s="10">
        <f>TODAY()+283</f>
        <v>44282.613206608796</v>
      </c>
      <c r="H266" s="10">
        <f>TODAY()+284</f>
        <v>44283.613206608796</v>
      </c>
      <c r="I266" t="s">
        <v>0</v>
      </c>
      <c r="J266">
        <v>0</v>
      </c>
      <c r="K266">
        <v>8</v>
      </c>
      <c r="L266">
        <v>0</v>
      </c>
      <c r="M266">
        <v>0</v>
      </c>
      <c r="N266" t="s">
        <v>23</v>
      </c>
      <c r="O266" t="s">
        <v>24</v>
      </c>
      <c r="P266" t="s">
        <v>0</v>
      </c>
      <c r="Q266">
        <v>0</v>
      </c>
      <c r="R266">
        <v>0</v>
      </c>
    </row>
    <row r="267" spans="1:18" x14ac:dyDescent="0.25">
      <c r="A267" s="9" t="s">
        <v>0</v>
      </c>
      <c r="B267" t="s">
        <v>452</v>
      </c>
      <c r="C267" t="s">
        <v>0</v>
      </c>
      <c r="D267" t="s">
        <v>0</v>
      </c>
      <c r="E267" t="s">
        <v>355</v>
      </c>
      <c r="F267" t="s">
        <v>0</v>
      </c>
      <c r="G267" s="10">
        <f>TODAY()+284</f>
        <v>44283.613206608796</v>
      </c>
      <c r="H267" s="10">
        <f>TODAY()+286</f>
        <v>44285.613206608796</v>
      </c>
      <c r="I267" t="s">
        <v>0</v>
      </c>
      <c r="J267">
        <v>0</v>
      </c>
      <c r="K267">
        <v>8</v>
      </c>
      <c r="L267">
        <v>0</v>
      </c>
      <c r="M267">
        <v>0</v>
      </c>
      <c r="N267" t="s">
        <v>23</v>
      </c>
      <c r="O267" t="s">
        <v>24</v>
      </c>
      <c r="P267" t="s">
        <v>0</v>
      </c>
      <c r="Q267">
        <v>0</v>
      </c>
      <c r="R267">
        <v>0</v>
      </c>
    </row>
    <row r="268" spans="1:18" x14ac:dyDescent="0.25">
      <c r="A268" s="9" t="s">
        <v>0</v>
      </c>
      <c r="B268" t="s">
        <v>453</v>
      </c>
      <c r="C268" t="s">
        <v>0</v>
      </c>
      <c r="D268" t="s">
        <v>0</v>
      </c>
      <c r="E268" t="s">
        <v>357</v>
      </c>
      <c r="F268" t="s">
        <v>0</v>
      </c>
      <c r="G268" s="10">
        <f>TODAY()+285</f>
        <v>44284.613206608796</v>
      </c>
      <c r="H268" s="10">
        <f>TODAY()+286</f>
        <v>44285.613206608796</v>
      </c>
      <c r="I268" t="s">
        <v>0</v>
      </c>
      <c r="J268">
        <v>0</v>
      </c>
      <c r="K268">
        <v>8</v>
      </c>
      <c r="L268">
        <v>0</v>
      </c>
      <c r="M268">
        <v>0</v>
      </c>
      <c r="N268" t="s">
        <v>23</v>
      </c>
      <c r="O268" t="s">
        <v>24</v>
      </c>
      <c r="P268" t="s">
        <v>0</v>
      </c>
      <c r="Q268">
        <v>0</v>
      </c>
      <c r="R268">
        <v>0</v>
      </c>
    </row>
    <row r="269" spans="1:1" x14ac:dyDescent="0.25">
      <c r="A269" t="s">
        <v>0</v>
      </c>
    </row>
    <row r="270" spans="1:18" x14ac:dyDescent="0.25">
      <c r="A270" s="12" t="s">
        <v>454</v>
      </c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</row>
    <row r="271" spans="1:18" x14ac:dyDescent="0.25">
      <c r="A271" s="12" t="s">
        <v>455</v>
      </c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</row>
  </sheetData>
  <mergeCells count="156">
    <mergeCell ref="A1:G3"/>
    <mergeCell ref="H2:R2"/>
    <mergeCell ref="A4:I4"/>
    <mergeCell ref="J4:R4"/>
    <mergeCell ref="C6:E6"/>
    <mergeCell ref="D7:E7"/>
    <mergeCell ref="D8:E8"/>
    <mergeCell ref="D9:E9"/>
    <mergeCell ref="D10:E10"/>
    <mergeCell ref="D11:E11"/>
    <mergeCell ref="C12:E12"/>
    <mergeCell ref="D13:E13"/>
    <mergeCell ref="D14:E14"/>
    <mergeCell ref="D15:E15"/>
    <mergeCell ref="C16:E16"/>
    <mergeCell ref="D17:E17"/>
    <mergeCell ref="D18:E18"/>
    <mergeCell ref="D19:E19"/>
    <mergeCell ref="D20:E20"/>
    <mergeCell ref="D21:E21"/>
    <mergeCell ref="C22:E22"/>
    <mergeCell ref="D23:E23"/>
    <mergeCell ref="D24:E24"/>
    <mergeCell ref="D25:E25"/>
    <mergeCell ref="D26:E26"/>
    <mergeCell ref="C27:E27"/>
    <mergeCell ref="D28:E28"/>
    <mergeCell ref="D29:E29"/>
    <mergeCell ref="D30:E30"/>
    <mergeCell ref="D31:E31"/>
    <mergeCell ref="D32:E32"/>
    <mergeCell ref="D33:E33"/>
    <mergeCell ref="C34:E34"/>
    <mergeCell ref="D35:E35"/>
    <mergeCell ref="D36:E36"/>
    <mergeCell ref="C37:E37"/>
    <mergeCell ref="D38:E38"/>
    <mergeCell ref="D39:E39"/>
    <mergeCell ref="D40:E40"/>
    <mergeCell ref="D41:E41"/>
    <mergeCell ref="D42:E42"/>
    <mergeCell ref="D43:E43"/>
    <mergeCell ref="D44:E44"/>
    <mergeCell ref="D45:E45"/>
    <mergeCell ref="C46:E46"/>
    <mergeCell ref="D47:E47"/>
    <mergeCell ref="D48:E48"/>
    <mergeCell ref="D49:E49"/>
    <mergeCell ref="D50:E50"/>
    <mergeCell ref="D51:E51"/>
    <mergeCell ref="D52:E52"/>
    <mergeCell ref="D53:E53"/>
    <mergeCell ref="C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C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C89:E89"/>
    <mergeCell ref="D90:E90"/>
    <mergeCell ref="D91:E91"/>
    <mergeCell ref="D92:E92"/>
    <mergeCell ref="D93:E93"/>
    <mergeCell ref="D94:E94"/>
    <mergeCell ref="D95:E95"/>
    <mergeCell ref="D96:E96"/>
    <mergeCell ref="C97:E97"/>
    <mergeCell ref="D98:E98"/>
    <mergeCell ref="D99:E99"/>
    <mergeCell ref="D100:E100"/>
    <mergeCell ref="D101:E101"/>
    <mergeCell ref="D102:E102"/>
    <mergeCell ref="D103:E103"/>
    <mergeCell ref="C104:E104"/>
    <mergeCell ref="D105:E105"/>
    <mergeCell ref="D106:E106"/>
    <mergeCell ref="D107:E107"/>
    <mergeCell ref="D108:E108"/>
    <mergeCell ref="D109:E109"/>
    <mergeCell ref="D110:E110"/>
    <mergeCell ref="C111:E111"/>
    <mergeCell ref="D112:E112"/>
    <mergeCell ref="D113:E113"/>
    <mergeCell ref="D114:E114"/>
    <mergeCell ref="D115:E115"/>
    <mergeCell ref="D116:E116"/>
    <mergeCell ref="D117:E117"/>
    <mergeCell ref="D118:E118"/>
    <mergeCell ref="C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C131:E131"/>
    <mergeCell ref="D132:E132"/>
    <mergeCell ref="D133:E133"/>
    <mergeCell ref="D134:E134"/>
    <mergeCell ref="D135:E135"/>
    <mergeCell ref="D136:E136"/>
    <mergeCell ref="D137:E137"/>
    <mergeCell ref="C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C147:E147"/>
    <mergeCell ref="D148:E148"/>
    <mergeCell ref="D164:E164"/>
    <mergeCell ref="D179:E179"/>
    <mergeCell ref="D194:E194"/>
    <mergeCell ref="D209:E209"/>
    <mergeCell ref="D224:E224"/>
    <mergeCell ref="D239:E239"/>
    <mergeCell ref="D254:E254"/>
    <mergeCell ref="A270:R270"/>
    <mergeCell ref="A271:R271"/>
  </mergeCells>
  <hyperlinks>
    <hyperlink ref="H2" r:id="rId1" tooltip="GanttPRO.com"/>
    <hyperlink ref="A270" r:id="rId2" tooltip="GanttPRO.com"/>
    <hyperlink ref="A271" r:id="rId3" tooltip="GanttPRO.com"/>
  </hyperlinks>
  <pageMargins left="0.7" right="0.7" top="0.75" bottom="0.75" header="0.3" footer="0.3"/>
  <pageSetup orientation="portrait" horizontalDpi="4294967295" verticalDpi="4294967295" scale="100" fitToWidth="1" fitToHeight="1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Digital Marketing Strategy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Unknown</cp:lastModifiedBy>
  <dcterms:created xsi:type="dcterms:W3CDTF">2020-06-17T14:43:01Z</dcterms:created>
  <dcterms:modified xsi:type="dcterms:W3CDTF">2020-06-17T14:43:01Z</dcterms:modified>
</cp:coreProperties>
</file>