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Digital Marketing Strategy" state="visible" r:id="rId4"/>
  </sheets>
  <calcPr calcId="171027" fullCalcOnLoad="1"/>
</workbook>
</file>

<file path=xl/sharedStrings.xml><?xml version="1.0" encoding="utf-8"?>
<sst xmlns="http://schemas.openxmlformats.org/spreadsheetml/2006/main" count="2508" uniqueCount="456">
  <si>
    <t/>
  </si>
  <si>
    <t xml:space="preserve">Create professional Gantt charts in GanttPRO in a few clicks      </t>
  </si>
  <si>
    <t>Digital Marketing Strategy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</si>
  <si>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</si>
  <si>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</si>
  <si>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</si>
  <si>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</si>
  <si>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</si>
  <si>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</si>
  <si>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</si>
  <si>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</si>
  <si>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</si>
  <si>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</si>
  <si>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</si>
  <si>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</si>
  <si>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</si>
  <si>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</si>
  <si>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</si>
  <si>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</si>
  <si>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</si>
  <si>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</si>
  <si>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</si>
  <si>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</si>
  <si>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</si>
  <si>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</si>
  <si>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</si>
  <si>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</si>
  <si>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</si>
  <si>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</si>
  <si>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</si>
  <si>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</si>
  <si>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</si>
  <si>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</si>
  <si>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</si>
  <si>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</si>
  <si>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</si>
  <si>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</si>
  <si>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</si>
  <si>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</si>
  <si>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</si>
  <si>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</si>
  <si>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</si>
  <si>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</si>
  <si>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</si>
  <si>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</si>
  <si>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</si>
  <si>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</si>
  <si>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</si>
  <si>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</si>
  <si>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</si>
  <si>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</si>
  <si>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</si>
  <si>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</si>
  <si>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</si>
  <si>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</si>
  <si>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</si>
  <si>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</si>
  <si>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</si>
  <si>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</si>
  <si>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</si>
  <si>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</si>
  <si>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</si>
  <si>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</si>
  <si>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</si>
  <si>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</si>
  <si>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</si>
  <si>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</si>
  <si>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</si>
  <si>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</si>
  <si>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</si>
  <si>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</si>
  <si>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</si>
  <si>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</si>
  <si>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</si>
  <si>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</si>
  <si>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</si>
  <si>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</si>
  <si>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</si>
  <si>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</si>
  <si>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</si>
  <si>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</si>
  <si>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</si>
  <si>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</si>
  <si>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</si>
  <si>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</si>
  <si>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</si>
  <si>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</si>
  <si>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</si>
  <si>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</si>
  <si>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</si>
  <si>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</si>
  <si>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</si>
  <si>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</si>
  <si>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</si>
  <si>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</si>
  <si>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</si>
  <si>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</si>
  <si>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</si>
  <si>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</si>
  <si>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</si>
  <si>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</si>
  <si>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</si>
  <si>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</si>
  <si>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</si>
  <si>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</si>
  <si>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</si>
  <si>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</si>
  <si>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</si>
  <si>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</si>
  <si>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</si>
  <si>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</si>
  <si>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</si>
  <si>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</si>
  <si>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</si>
  <si>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</si>
  <si>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</si>
  <si>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</si>
  <si>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</si>
  <si>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</si>
  <si>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</si>
  <si>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</si>
  <si>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</si>
  <si>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</si>
  <si>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</si>
  <si>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</si>
  <si>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</si>
  <si>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</si>
  <si>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</si>
  <si>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</si>
  <si>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</si>
  <si>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</si>
  <si>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</si>
  <si>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</si>
  <si>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</si>
  <si>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</si>
  <si>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</si>
  <si>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</si>
  <si>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</si>
  <si>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</si>
  <si>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</si>
  <si>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</si>
  <si>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</si>
  <si>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</si>
  <si>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</si>
  <si>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</si>
  <si>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</si>
  <si>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</si>
  <si>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</si>
  <si>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</si>
  <si>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</si>
  <si>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</si>
  <si>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</si>
  <si>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</si>
  <si>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</si>
  <si>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</si>
  <si>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</si>
  <si>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</si>
  <si>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</si>
  <si>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</si>
  <si>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</si>
  <si>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</si>
  <si>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</si>
  <si>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</si>
  <si>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</si>
  <si>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</si>
  <si>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</si>
  <si>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</si>
  <si>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</si>
  <si>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</si>
  <si>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</si>
  <si>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</si>
  <si>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</si>
  <si>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</si>
  <si>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</si>
  <si>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</si>
  <si>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</si>
  <si>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</si>
  <si>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</si>
  <si>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</si>
  <si>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</si>
  <si>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</si>
  <si>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</si>
  <si>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</si>
  <si>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</si>
  <si>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</si>
  <si>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</si>
  <si>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</si>
  <si>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</si>
  <si>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</si>
  <si>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</si>
  <si>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</si>
  <si>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</si>
  <si>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</si>
  <si>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</si>
  <si>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</si>
  <si>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</si>
  <si>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</si>
  <si>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</si>
  <si>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</si>
  <si>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</si>
  <si>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</si>
  <si>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</si>
  <si>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</si>
  <si>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</si>
  <si>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</si>
  <si>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</si>
  <si>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</si>
  <si>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</si>
  <si>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</si>
  <si>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</si>
  <si>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</si>
  <si>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</si>
  <si>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</si>
  <si>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</si>
  <si>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</si>
  <si>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</si>
  <si>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</si>
  <si>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</si>
  <si>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</si>
  <si>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</si>
  <si>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</si>
  <si>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</si>
  <si>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</si>
  <si>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</si>
  <si>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</si>
  <si>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</si>
  <si>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</si>
  <si>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</si>
  <si>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</si>
  <si>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</si>
  <si>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</si>
  <si>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</si>
  <si>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</si>
  <si>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</si>
  <si>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</si>
  <si>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</si>
  <si>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</si>
  <si>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</si>
  <si>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</si>
  <si>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</si>
  <si>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</si>
  <si>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</si>
  <si>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</si>
  <si>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</si>
  <si>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</si>
  <si>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</si>
  <si>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</si>
  <si>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</si>
  <si>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</si>
  <si>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</si>
  <si>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</si>
  <si>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</si>
  <si>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</si>
  <si>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</si>
  <si>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</si>
  <si>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</si>
  <si>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</si>
  <si>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</si>
  <si>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</si>
  <si>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</si>
  <si>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</si>
  <si>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</si>
  <si>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</si>
  <si>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</si>
  <si>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</si>
  <si>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</si>
  <si>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</si>
  <si>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</si>
  <si>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</si>
  <si>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</si>
  <si>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</si>
  <si>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</si>
  <si>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</si>
  <si>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</si>
  <si>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</si>
  <si>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</si>
  <si>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</si>
  <si>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</si>
  <si>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</si>
  <si>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</si>
  <si>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</si>
  <si>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</si>
  <si>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</si>
  <si>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</si>
  <si>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</si>
  <si>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</si>
  <si>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</si>
  <si>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</si>
  <si>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</si>
  <si>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Done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</si>
  <si>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</si>
  <si>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</si>
  <si>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</si>
  <si>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</si>
  <si>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</si>
  <si>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</si>
  <si>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</si>
  <si>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</si>
  <si>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</si>
  <si>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</si>
  <si>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</si>
  <si>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</si>
  <si>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</si>
  <si>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</si>
  <si>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</si>
  <si>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</si>
  <si>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</si>
  <si>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</si>
  <si>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</si>
  <si>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</si>
  <si>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</si>
  <si>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</si>
  <si>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</si>
  <si>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</si>
  <si>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</si>
  <si>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</si>
  <si>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</si>
  <si>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</si>
  <si>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</si>
  <si>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</si>
  <si>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</si>
  <si>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</si>
  <si>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</si>
  <si>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</si>
  <si>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</si>
  <si>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</si>
  <si>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</si>
  <si>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</si>
  <si>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</si>
  <si>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</si>
  <si>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</si>
  <si>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</si>
  <si>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</si>
  <si>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</si>
  <si>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</si>
  <si>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</si>
  <si>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</si>
  <si>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</si>
  <si>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</si>
  <si>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</si>
  <si>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</si>
  <si>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</si>
  <si>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</si>
  <si>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</si>
  <si>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</si>
  <si>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</si>
  <si>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</si>
  <si>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</si>
  <si>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</si>
  <si>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</si>
  <si>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</si>
  <si>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</si>
  <si>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</si>
  <si>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FOLLOWERS (TODAY)</t>
  </si>
  <si>
    <t>18.2.13</t>
  </si>
  <si>
    <t>FOLLOWERS (LAST MONTH)</t>
  </si>
  <si>
    <t>18.2.14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</si>
  <si>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</si>
  <si>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</si>
  <si>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</si>
  <si>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</si>
  <si>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</si>
  <si>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</si>
  <si>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</si>
  <si>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</si>
  <si>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</si>
  <si>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</si>
  <si>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</si>
  <si>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</si>
  <si>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</si>
  <si>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</si>
  <si>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</si>
  <si>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</si>
  <si>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</si>
  <si>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</si>
  <si>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</si>
  <si>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</si>
  <si>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</si>
  <si>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</si>
  <si>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</si>
  <si>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</si>
  <si>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</si>
  <si>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</si>
  <si>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</si>
  <si>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</si>
  <si>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</si>
  <si>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</si>
  <si>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</si>
  <si>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</si>
  <si>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</si>
  <si>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18.5</t>
  </si>
  <si>
    <t>SNAPCHAT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</si>
  <si>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</si>
  <si>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</si>
  <si>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</si>
  <si>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</si>
  <si>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</si>
  <si>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</si>
  <si>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</si>
  <si>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</si>
  <si>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</si>
  <si>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</si>
  <si>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</si>
  <si>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</si>
  <si>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</si>
  <si>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</si>
  <si>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18.6</t>
  </si>
  <si>
    <t>PINTEREST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</si>
  <si>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</si>
  <si>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</si>
  <si>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</si>
  <si>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</si>
  <si>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</si>
  <si>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</si>
  <si>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</si>
  <si>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</si>
  <si>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</si>
  <si>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</si>
  <si>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</si>
  <si>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</si>
  <si>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</si>
  <si>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</si>
  <si>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18.7</t>
  </si>
  <si>
    <t>TUMBLR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</si>
  <si>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</si>
  <si>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</si>
  <si>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</si>
  <si>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</si>
  <si>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</si>
  <si>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</si>
  <si>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</si>
  <si>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</si>
  <si>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</si>
  <si>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</si>
  <si>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</si>
  <si>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</si>
  <si>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</si>
  <si>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</si>
  <si>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18.8</t>
  </si>
  <si>
    <t>YOUTUBE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</si>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</sst>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Digital Marketing Strategy_(GanttPRO.com)_17 06 2020 17 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Digital Marketing Strategy_(GanttPRO.com)_17 06 2020 17 43" TargetMode="External"/><Relationship Id="rId2" Type="http://schemas.openxmlformats.org/officeDocument/2006/relationships/hyperlink" Target="https://ganttpro.com?utm_source=excel_generated_footer_text_1&amp;title=Digital Marketing Strategy_(GanttPRO.com)_17 06 2020 17 43" TargetMode="External"/><Relationship Id="rId3" Type="http://schemas.openxmlformats.org/officeDocument/2006/relationships/hyperlink" Target="https://ganttpro.com?utm_source=excel_generated_footer_text_2&amp;title=Digital Marketing Strategy_(GanttPRO.com)_17 06 2020 17 4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43999.61320733796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44000.61320622685</v>
      </c>
      <c r="H6" s="8">
        <f>TODAY()+7</f>
        <v>44006.61320622685</v>
      </c>
      <c r="I6" s="7" t="s">
        <v>0</v>
      </c>
      <c r="J6" s="7">
        <v>0</v>
      </c>
      <c r="K6" s="7">
        <v>40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44000.61320622685</v>
      </c>
      <c r="H7" s="10">
        <f>TODAY()+2</f>
        <v>44001.61320622685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44001.61320622685</v>
      </c>
      <c r="H8" s="10">
        <f>TODAY()+3</f>
        <v>44002.61320622685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44002.61320622685</v>
      </c>
      <c r="H9" s="10">
        <f>TODAY()+4</f>
        <v>44003.61320622685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TODAY()+4</f>
        <v>44003.61320623843</v>
      </c>
      <c r="H10" s="10">
        <f>TODAY()+6</f>
        <v>44005.61320623843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44006.61320623843</v>
      </c>
      <c r="H11" s="10">
        <f>TODAY()+7</f>
        <v>44006.61320623843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TODAY()+7</f>
        <v>44006.61320623843</v>
      </c>
      <c r="H12" s="8">
        <f>TODAY()+10</f>
        <v>44009.61320623843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44006.61320623843</v>
      </c>
      <c r="H13" s="10">
        <f>TODAY()+8</f>
        <v>44007.61320623843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TODAY()+8</f>
        <v>44007.61320623843</v>
      </c>
      <c r="H14" s="10">
        <f>TODAY()+9</f>
        <v>44008.61320623843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44008.61320623843</v>
      </c>
      <c r="H15" s="10">
        <f>TODAY()+10</f>
        <v>44009.61320623843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TODAY()+11</f>
        <v>44010.61320625</v>
      </c>
      <c r="H16" s="8">
        <f>TODAY()+16</f>
        <v>44015.61320625</v>
      </c>
      <c r="I16" s="7" t="s">
        <v>0</v>
      </c>
      <c r="J16" s="7">
        <v>0</v>
      </c>
      <c r="K16" s="7">
        <v>24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TODAY()+11</f>
        <v>44010.61320625</v>
      </c>
      <c r="H17" s="10">
        <f>TODAY()+13</f>
        <v>44012.61320625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TODAY()+12</f>
        <v>44011.61320625</v>
      </c>
      <c r="H18" s="10">
        <f>TODAY()+13</f>
        <v>44012.61320625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44012.61320625</v>
      </c>
      <c r="H19" s="10">
        <f>TODAY()+14</f>
        <v>44013.61320625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44013.61320625</v>
      </c>
      <c r="H20" s="10">
        <f>TODAY()+15</f>
        <v>44014.61320625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44014.61320625</v>
      </c>
      <c r="H21" s="10">
        <f>TODAY()+16</f>
        <v>44015.61320625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TODAY()+17</f>
        <v>44016.61320626157</v>
      </c>
      <c r="H22" s="8">
        <f>TODAY()+21</f>
        <v>44020.61320626157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44016.61320626157</v>
      </c>
      <c r="H23" s="10">
        <f>TODAY()+18</f>
        <v>44017.61320626157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TODAY()+18</f>
        <v>44017.61320626157</v>
      </c>
      <c r="H24" s="10">
        <f>TODAY()+20</f>
        <v>44019.61320626157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44018.61320626157</v>
      </c>
      <c r="H25" s="10">
        <f>TODAY()+20</f>
        <v>44019.61320626157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TODAY()+20</f>
        <v>44019.61320626157</v>
      </c>
      <c r="H26" s="10">
        <f>TODAY()+21</f>
        <v>44020.61320626157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44021.61320627315</v>
      </c>
      <c r="H27" s="8">
        <f>TODAY()+28</f>
        <v>44027.61320627315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44021.61320627315</v>
      </c>
      <c r="H28" s="10">
        <f>TODAY()+23</f>
        <v>44022.61320627315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44022.61320627315</v>
      </c>
      <c r="H29" s="10">
        <f>TODAY()+24</f>
        <v>44023.61320627315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44023.61320627315</v>
      </c>
      <c r="H30" s="10">
        <f>TODAY()+25</f>
        <v>44024.61320627315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TODAY()+25</f>
        <v>44024.61320627315</v>
      </c>
      <c r="H31" s="10">
        <f>TODAY()+27</f>
        <v>44026.61320627315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TODAY()+26</f>
        <v>44025.61320627315</v>
      </c>
      <c r="H32" s="10">
        <f>TODAY()+27</f>
        <v>44026.61320627315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TODAY()+27</f>
        <v>44026.61320627315</v>
      </c>
      <c r="H33" s="10">
        <f>TODAY()+28</f>
        <v>44027.61320627315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TODAY()+29</f>
        <v>44028.61320627315</v>
      </c>
      <c r="H34" s="8">
        <f>TODAY()+31</f>
        <v>44030.61320627315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44028.61320628472</v>
      </c>
      <c r="H35" s="10">
        <f>TODAY()+30</f>
        <v>44029.61320628472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TODAY()+30</f>
        <v>44029.61320628472</v>
      </c>
      <c r="H36" s="10">
        <f>TODAY()+31</f>
        <v>44030.61320628472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TODAY()+32</f>
        <v>44031.61320628472</v>
      </c>
      <c r="H37" s="8">
        <f>TODAY()+41</f>
        <v>44040.61320628472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TODAY()+32</f>
        <v>44031.61320628472</v>
      </c>
      <c r="H38" s="10">
        <f>TODAY()+34</f>
        <v>44033.61320628472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TODAY()+33</f>
        <v>44032.61320628472</v>
      </c>
      <c r="H39" s="10">
        <f>TODAY()+34</f>
        <v>44033.61320628472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44033.61320628472</v>
      </c>
      <c r="H40" s="10">
        <f>TODAY()+35</f>
        <v>44034.61320628472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TODAY()+35</f>
        <v>44034.61320628472</v>
      </c>
      <c r="H41" s="10">
        <f>TODAY()+36</f>
        <v>44035.61320628472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TODAY()+36</f>
        <v>44035.61320628472</v>
      </c>
      <c r="H42" s="10">
        <f>TODAY()+37</f>
        <v>44036.61320628472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TODAY()+37</f>
        <v>44036.61320628472</v>
      </c>
      <c r="H43" s="10">
        <f>TODAY()+38</f>
        <v>44037.61320628472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TODAY()+38</f>
        <v>44037.61320628472</v>
      </c>
      <c r="H44" s="10">
        <f>TODAY()+39</f>
        <v>44038.61320628472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TODAY()+39</f>
        <v>44038.6132062963</v>
      </c>
      <c r="H45" s="10">
        <f>TODAY()+41</f>
        <v>44040.6132062963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TODAY()+41</f>
        <v>44040.6132062963</v>
      </c>
      <c r="H46" s="8">
        <f>TODAY()+48</f>
        <v>44047.6132062963</v>
      </c>
      <c r="I46" s="7" t="s">
        <v>0</v>
      </c>
      <c r="J46" s="7">
        <v>0</v>
      </c>
      <c r="K46" s="7">
        <v>48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TODAY()+41</f>
        <v>44040.6132062963</v>
      </c>
      <c r="H47" s="10">
        <f>TODAY()+42</f>
        <v>44041.6132062963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TODAY()+42</f>
        <v>44041.6132062963</v>
      </c>
      <c r="H48" s="10">
        <f>TODAY()+43</f>
        <v>44042.6132062963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TODAY()+43</f>
        <v>44042.6132062963</v>
      </c>
      <c r="H49" s="10">
        <f>TODAY()+44</f>
        <v>44043.6132062963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TODAY()+44</f>
        <v>44043.6132062963</v>
      </c>
      <c r="H50" s="10">
        <f>TODAY()+45</f>
        <v>44044.6132062963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TODAY()+45</f>
        <v>44044.6132062963</v>
      </c>
      <c r="H51" s="10">
        <f>TODAY()+46</f>
        <v>44045.6132062963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TODAY()+46</f>
        <v>44045.6132062963</v>
      </c>
      <c r="H52" s="10">
        <f>TODAY()+48</f>
        <v>44047.6132062963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TODAY()+47</f>
        <v>44046.6132062963</v>
      </c>
      <c r="H53" s="10">
        <f>TODAY()+48</f>
        <v>44047.6132062963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TODAY()+49</f>
        <v>44048.6132062963</v>
      </c>
      <c r="H54" s="8">
        <f>TODAY()+62</f>
        <v>44061.6132062963</v>
      </c>
      <c r="I54" s="7" t="s">
        <v>0</v>
      </c>
      <c r="J54" s="7">
        <v>0</v>
      </c>
      <c r="K54" s="7">
        <v>80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TODAY()+49</f>
        <v>44048.61320630787</v>
      </c>
      <c r="H55" s="10">
        <f>TODAY()+50</f>
        <v>44049.61320630787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TODAY()+50</f>
        <v>44049.61320630787</v>
      </c>
      <c r="H56" s="10">
        <f>TODAY()+51</f>
        <v>44050.61320630787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TODAY()+51</f>
        <v>44050.61320630787</v>
      </c>
      <c r="H57" s="10">
        <f>TODAY()+52</f>
        <v>44051.61320630787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TODAY()+52</f>
        <v>44051.61320630787</v>
      </c>
      <c r="H58" s="10">
        <f>TODAY()+53</f>
        <v>44052.61320630787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TODAY()+53</f>
        <v>44052.61320630787</v>
      </c>
      <c r="H59" s="10">
        <f>TODAY()+55</f>
        <v>44054.61320630787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TODAY()+54</f>
        <v>44053.61320630787</v>
      </c>
      <c r="H60" s="10">
        <f>TODAY()+55</f>
        <v>44054.61320630787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TODAY()+55</f>
        <v>44054.61320630787</v>
      </c>
      <c r="H61" s="10">
        <f>TODAY()+56</f>
        <v>44055.61320630787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TODAY()+56</f>
        <v>44055.61320630787</v>
      </c>
      <c r="H62" s="10">
        <f>TODAY()+57</f>
        <v>44056.61320630787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TODAY()+57</f>
        <v>44056.61320630787</v>
      </c>
      <c r="H63" s="10">
        <f>TODAY()+58</f>
        <v>44057.61320630787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TODAY()+58</f>
        <v>44057.61320630787</v>
      </c>
      <c r="H64" s="10">
        <f>TODAY()+59</f>
        <v>44058.61320630787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TODAY()+59</f>
        <v>44058.613206319445</v>
      </c>
      <c r="H65" s="10">
        <f>TODAY()+60</f>
        <v>44059.613206319445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TODAY()+60</f>
        <v>44059.613206319445</v>
      </c>
      <c r="H66" s="10">
        <f>TODAY()+62</f>
        <v>44061.613206319445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TODAY()+62</f>
        <v>44061.613206319445</v>
      </c>
      <c r="H67" s="8">
        <f>TODAY()+83</f>
        <v>44082.613206319445</v>
      </c>
      <c r="I67" s="7" t="s">
        <v>0</v>
      </c>
      <c r="J67" s="7">
        <v>0</v>
      </c>
      <c r="K67" s="7">
        <v>128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TODAY()+62</f>
        <v>44061.613206319445</v>
      </c>
      <c r="H68" s="10">
        <f>TODAY()+63</f>
        <v>44062.613206319445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TODAY()+63</f>
        <v>44062.613206319445</v>
      </c>
      <c r="H69" s="10">
        <f>TODAY()+64</f>
        <v>44063.613206319445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TODAY()+64</f>
        <v>44063.613206319445</v>
      </c>
      <c r="H70" s="10">
        <f>TODAY()+65</f>
        <v>44064.613206319445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TODAY()+65</f>
        <v>44064.61320633102</v>
      </c>
      <c r="H71" s="10">
        <f>TODAY()+66</f>
        <v>44065.61320633102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TODAY()+66</f>
        <v>44065.61320633102</v>
      </c>
      <c r="H72" s="10">
        <f>TODAY()+67</f>
        <v>44066.61320633102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TODAY()+67</f>
        <v>44066.61320633102</v>
      </c>
      <c r="H73" s="10">
        <f>TODAY()+69</f>
        <v>44068.61320633102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TODAY()+68</f>
        <v>44067.61320633102</v>
      </c>
      <c r="H74" s="10">
        <f>TODAY()+69</f>
        <v>44068.61320633102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TODAY()+69</f>
        <v>44068.61320633102</v>
      </c>
      <c r="H75" s="10">
        <f>TODAY()+70</f>
        <v>44069.61320633102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TODAY()+70</f>
        <v>44069.61320633102</v>
      </c>
      <c r="H76" s="10">
        <f>TODAY()+71</f>
        <v>44070.61320633102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TODAY()+71</f>
        <v>44070.61320634259</v>
      </c>
      <c r="H77" s="10">
        <f>TODAY()+72</f>
        <v>44071.61320634259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TODAY()+72</f>
        <v>44071.61320634259</v>
      </c>
      <c r="H78" s="10">
        <f>TODAY()+73</f>
        <v>44072.61320634259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TODAY()+73</f>
        <v>44072.61320634259</v>
      </c>
      <c r="H79" s="10">
        <f>TODAY()+74</f>
        <v>44073.61320634259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TODAY()+74</f>
        <v>44073.61320634259</v>
      </c>
      <c r="H80" s="10">
        <f>TODAY()+76</f>
        <v>44075.61320634259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TODAY()+75</f>
        <v>44074.61320634259</v>
      </c>
      <c r="H81" s="10">
        <f>TODAY()+76</f>
        <v>44075.61320634259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TODAY()+76</f>
        <v>44075.61320634259</v>
      </c>
      <c r="H82" s="10">
        <f>TODAY()+77</f>
        <v>44076.61320634259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TODAY()+77</f>
        <v>44076.61320634259</v>
      </c>
      <c r="H83" s="10">
        <f>TODAY()+78</f>
        <v>44077.61320634259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TODAY()+78</f>
        <v>44077.61320634259</v>
      </c>
      <c r="H84" s="10">
        <f>TODAY()+79</f>
        <v>44078.61320634259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TODAY()+79</f>
        <v>44078.61320634259</v>
      </c>
      <c r="H85" s="10">
        <f>TODAY()+80</f>
        <v>44079.61320634259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TODAY()+80</f>
        <v>44079.613206354166</v>
      </c>
      <c r="H86" s="10">
        <f>TODAY()+81</f>
        <v>44080.613206354166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TODAY()+81</f>
        <v>44080.613206354166</v>
      </c>
      <c r="H87" s="10">
        <f>TODAY()+83</f>
        <v>44082.613206354166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TODAY()+82</f>
        <v>44081.613206354166</v>
      </c>
      <c r="H88" s="10">
        <f>TODAY()+83</f>
        <v>44082.613206354166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TODAY()+84</f>
        <v>44083.613206354166</v>
      </c>
      <c r="H89" s="8">
        <f>TODAY()+90</f>
        <v>44089.613206354166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TODAY()+84</f>
        <v>44083.613206354166</v>
      </c>
      <c r="H90" s="10">
        <f>TODAY()+84</f>
        <v>44083.613206354166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TODAY()+85</f>
        <v>44084.613206354166</v>
      </c>
      <c r="H91" s="10">
        <f>TODAY()+85</f>
        <v>44084.613206354166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TODAY()+86</f>
        <v>44085.613206354166</v>
      </c>
      <c r="H92" s="10">
        <f>TODAY()+86</f>
        <v>44085.613206354166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TODAY()+87</f>
        <v>44086.613206354166</v>
      </c>
      <c r="H93" s="10">
        <f>TODAY()+87</f>
        <v>44086.613206354166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TODAY()+88</f>
        <v>44087.613206354166</v>
      </c>
      <c r="H94" s="10">
        <f>TODAY()+90</f>
        <v>44089.613206354166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TODAY()+89</f>
        <v>44088.613206354166</v>
      </c>
      <c r="H95" s="10">
        <f>TODAY()+90</f>
        <v>44089.613206354166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TODAY()+90</f>
        <v>44089.61320636574</v>
      </c>
      <c r="H96" s="10">
        <f>TODAY()+90</f>
        <v>44089.61320636574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TODAY()+92</f>
        <v>44091.61320636574</v>
      </c>
      <c r="H97" s="8">
        <f>TODAY()+98</f>
        <v>44097.61320636574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TODAY()+92</f>
        <v>44091.61320636574</v>
      </c>
      <c r="H98" s="10">
        <f>TODAY()+93</f>
        <v>44092.61320636574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TODAY()+93</f>
        <v>44092.61320636574</v>
      </c>
      <c r="H99" s="10">
        <f>TODAY()+94</f>
        <v>44093.61320636574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TODAY()+94</f>
        <v>44093.61320636574</v>
      </c>
      <c r="H100" s="10">
        <f>TODAY()+95</f>
        <v>44094.61320636574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TODAY()+95</f>
        <v>44094.61320636574</v>
      </c>
      <c r="H101" s="10">
        <f>TODAY()+97</f>
        <v>44096.61320636574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TODAY()+96</f>
        <v>44095.61320636574</v>
      </c>
      <c r="H102" s="10">
        <f>TODAY()+97</f>
        <v>44096.61320636574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209</v>
      </c>
      <c r="E103"/>
      <c r="F103" t="s">
        <v>0</v>
      </c>
      <c r="G103" s="10">
        <f>TODAY()+97</f>
        <v>44096.61320636574</v>
      </c>
      <c r="H103" s="10">
        <f>TODAY()+98</f>
        <v>44097.61320636574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210</v>
      </c>
      <c r="C104" s="7" t="s">
        <v>211</v>
      </c>
      <c r="D104" s="7"/>
      <c r="E104" s="7"/>
      <c r="F104" s="7" t="s">
        <v>0</v>
      </c>
      <c r="G104" s="8">
        <f>TODAY()+99</f>
        <v>44098.61320636574</v>
      </c>
      <c r="H104" s="8">
        <f>TODAY()+105</f>
        <v>44104.61320636574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212</v>
      </c>
      <c r="C105" t="s">
        <v>0</v>
      </c>
      <c r="D105" t="s">
        <v>213</v>
      </c>
      <c r="E105"/>
      <c r="F105" t="s">
        <v>0</v>
      </c>
      <c r="G105" s="10">
        <f>TODAY()+99</f>
        <v>44098.61320636574</v>
      </c>
      <c r="H105" s="10">
        <f>TODAY()+100</f>
        <v>44099.61320636574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214</v>
      </c>
      <c r="C106" t="s">
        <v>0</v>
      </c>
      <c r="D106" t="s">
        <v>215</v>
      </c>
      <c r="E106"/>
      <c r="F106" t="s">
        <v>0</v>
      </c>
      <c r="G106" s="10">
        <f>TODAY()+100</f>
        <v>44099.61320636574</v>
      </c>
      <c r="H106" s="10">
        <f>TODAY()+101</f>
        <v>44100.61320637731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216</v>
      </c>
      <c r="C107" t="s">
        <v>0</v>
      </c>
      <c r="D107" t="s">
        <v>217</v>
      </c>
      <c r="E107"/>
      <c r="F107" t="s">
        <v>0</v>
      </c>
      <c r="G107" s="10">
        <f>TODAY()+101</f>
        <v>44100.61320637731</v>
      </c>
      <c r="H107" s="10">
        <f>TODAY()+102</f>
        <v>44101.61320637731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218</v>
      </c>
      <c r="C108" t="s">
        <v>0</v>
      </c>
      <c r="D108" t="s">
        <v>219</v>
      </c>
      <c r="E108"/>
      <c r="F108" t="s">
        <v>0</v>
      </c>
      <c r="G108" s="10">
        <f>TODAY()+102</f>
        <v>44101.61320637731</v>
      </c>
      <c r="H108" s="10">
        <f>TODAY()+104</f>
        <v>44103.61320637731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220</v>
      </c>
      <c r="C109" t="s">
        <v>0</v>
      </c>
      <c r="D109" t="s">
        <v>221</v>
      </c>
      <c r="E109"/>
      <c r="F109" t="s">
        <v>0</v>
      </c>
      <c r="G109" s="10">
        <f>TODAY()+103</f>
        <v>44102.61320637731</v>
      </c>
      <c r="H109" s="10">
        <f>TODAY()+104</f>
        <v>44103.61320637731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222</v>
      </c>
      <c r="C110" t="s">
        <v>0</v>
      </c>
      <c r="D110" t="s">
        <v>223</v>
      </c>
      <c r="E110"/>
      <c r="F110" t="s">
        <v>0</v>
      </c>
      <c r="G110" s="10">
        <f>TODAY()+104</f>
        <v>44103.61320637731</v>
      </c>
      <c r="H110" s="10">
        <f>TODAY()+105</f>
        <v>44104.61320637731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224</v>
      </c>
      <c r="C111" s="7" t="s">
        <v>225</v>
      </c>
      <c r="D111" s="7"/>
      <c r="E111" s="7"/>
      <c r="F111" s="7" t="s">
        <v>0</v>
      </c>
      <c r="G111" s="8">
        <f>TODAY()+106</f>
        <v>44105.61320637731</v>
      </c>
      <c r="H111" s="8">
        <f>TODAY()+113</f>
        <v>44112.61320637731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226</v>
      </c>
      <c r="C112" t="s">
        <v>0</v>
      </c>
      <c r="D112" t="s">
        <v>227</v>
      </c>
      <c r="E112"/>
      <c r="F112" t="s">
        <v>0</v>
      </c>
      <c r="G112" s="10">
        <f>TODAY()+106</f>
        <v>44105.61320637731</v>
      </c>
      <c r="H112" s="10">
        <f>TODAY()+107</f>
        <v>44106.61320637731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228</v>
      </c>
      <c r="C113" t="s">
        <v>0</v>
      </c>
      <c r="D113" t="s">
        <v>229</v>
      </c>
      <c r="E113"/>
      <c r="F113" t="s">
        <v>0</v>
      </c>
      <c r="G113" s="10">
        <f>TODAY()+107</f>
        <v>44106.61320637731</v>
      </c>
      <c r="H113" s="10">
        <f>TODAY()+108</f>
        <v>44107.61320637731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230</v>
      </c>
      <c r="C114" t="s">
        <v>0</v>
      </c>
      <c r="D114" t="s">
        <v>231</v>
      </c>
      <c r="E114"/>
      <c r="F114" t="s">
        <v>0</v>
      </c>
      <c r="G114" s="10">
        <f>TODAY()+108</f>
        <v>44107.61320637731</v>
      </c>
      <c r="H114" s="10">
        <f>TODAY()+109</f>
        <v>44108.61320637731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232</v>
      </c>
      <c r="C115" t="s">
        <v>0</v>
      </c>
      <c r="D115" t="s">
        <v>233</v>
      </c>
      <c r="E115"/>
      <c r="F115" t="s">
        <v>0</v>
      </c>
      <c r="G115" s="10">
        <f>TODAY()+109</f>
        <v>44108.61320637731</v>
      </c>
      <c r="H115" s="10">
        <f>TODAY()+111</f>
        <v>44110.61320637731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234</v>
      </c>
      <c r="C116" t="s">
        <v>0</v>
      </c>
      <c r="D116" t="s">
        <v>235</v>
      </c>
      <c r="E116"/>
      <c r="F116" t="s">
        <v>0</v>
      </c>
      <c r="G116" s="10">
        <f>TODAY()+110</f>
        <v>44109.61320637731</v>
      </c>
      <c r="H116" s="10">
        <f>TODAY()+111</f>
        <v>44110.61320638889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236</v>
      </c>
      <c r="C117" t="s">
        <v>0</v>
      </c>
      <c r="D117" t="s">
        <v>237</v>
      </c>
      <c r="E117"/>
      <c r="F117" t="s">
        <v>0</v>
      </c>
      <c r="G117" s="10">
        <f>TODAY()+111</f>
        <v>44110.61320638889</v>
      </c>
      <c r="H117" s="10">
        <f>TODAY()+112</f>
        <v>44111.61320638889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238</v>
      </c>
      <c r="C118" t="s">
        <v>0</v>
      </c>
      <c r="D118" t="s">
        <v>239</v>
      </c>
      <c r="E118"/>
      <c r="F118" t="s">
        <v>0</v>
      </c>
      <c r="G118" s="10">
        <f>TODAY()+112</f>
        <v>44111.61320638889</v>
      </c>
      <c r="H118" s="10">
        <f>TODAY()+113</f>
        <v>44112.61320638889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240</v>
      </c>
      <c r="C119" s="7" t="s">
        <v>241</v>
      </c>
      <c r="D119" s="7"/>
      <c r="E119" s="7"/>
      <c r="F119" s="7" t="s">
        <v>0</v>
      </c>
      <c r="G119" s="8">
        <f>TODAY()+114</f>
        <v>44113.61320638889</v>
      </c>
      <c r="H119" s="8">
        <f>TODAY()+125</f>
        <v>44124.61320638889</v>
      </c>
      <c r="I119" s="7" t="s">
        <v>0</v>
      </c>
      <c r="J119" s="7">
        <v>0</v>
      </c>
      <c r="K119" s="7">
        <v>64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242</v>
      </c>
      <c r="C120" t="s">
        <v>0</v>
      </c>
      <c r="D120" t="s">
        <v>243</v>
      </c>
      <c r="E120"/>
      <c r="F120" t="s">
        <v>0</v>
      </c>
      <c r="G120" s="10">
        <f>TODAY()+114</f>
        <v>44113.61320638889</v>
      </c>
      <c r="H120" s="10">
        <f>TODAY()+115</f>
        <v>44114.61320638889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244</v>
      </c>
      <c r="C121" t="s">
        <v>0</v>
      </c>
      <c r="D121" t="s">
        <v>245</v>
      </c>
      <c r="E121"/>
      <c r="F121" t="s">
        <v>0</v>
      </c>
      <c r="G121" s="10">
        <f>TODAY()+115</f>
        <v>44114.61320638889</v>
      </c>
      <c r="H121" s="10">
        <f>TODAY()+116</f>
        <v>44115.61320638889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246</v>
      </c>
      <c r="C122" t="s">
        <v>0</v>
      </c>
      <c r="D122" t="s">
        <v>46</v>
      </c>
      <c r="E122"/>
      <c r="F122" t="s">
        <v>0</v>
      </c>
      <c r="G122" s="10">
        <f>TODAY()+116</f>
        <v>44115.61320638889</v>
      </c>
      <c r="H122" s="10">
        <f>TODAY()+118</f>
        <v>44117.61320638889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247</v>
      </c>
      <c r="C123" t="s">
        <v>0</v>
      </c>
      <c r="D123" t="s">
        <v>248</v>
      </c>
      <c r="E123"/>
      <c r="F123" t="s">
        <v>0</v>
      </c>
      <c r="G123" s="10">
        <f>TODAY()+117</f>
        <v>44116.61320638889</v>
      </c>
      <c r="H123" s="10">
        <f>TODAY()+118</f>
        <v>44117.61320638889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249</v>
      </c>
      <c r="C124" t="s">
        <v>0</v>
      </c>
      <c r="D124" t="s">
        <v>250</v>
      </c>
      <c r="E124"/>
      <c r="F124" t="s">
        <v>0</v>
      </c>
      <c r="G124" s="10">
        <f>TODAY()+118</f>
        <v>44117.61320638889</v>
      </c>
      <c r="H124" s="10">
        <f>TODAY()+119</f>
        <v>44118.61320638889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251</v>
      </c>
      <c r="C125" t="s">
        <v>0</v>
      </c>
      <c r="D125" t="s">
        <v>252</v>
      </c>
      <c r="E125"/>
      <c r="F125" t="s">
        <v>0</v>
      </c>
      <c r="G125" s="10">
        <f>TODAY()+119</f>
        <v>44118.61320638889</v>
      </c>
      <c r="H125" s="10">
        <f>TODAY()+120</f>
        <v>44119.61320638889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253</v>
      </c>
      <c r="C126" t="s">
        <v>0</v>
      </c>
      <c r="D126" t="s">
        <v>254</v>
      </c>
      <c r="E126"/>
      <c r="F126" t="s">
        <v>0</v>
      </c>
      <c r="G126" s="10">
        <f>TODAY()+120</f>
        <v>44119.61320638889</v>
      </c>
      <c r="H126" s="10">
        <f>TODAY()+121</f>
        <v>44120.61320640046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255</v>
      </c>
      <c r="C127" t="s">
        <v>0</v>
      </c>
      <c r="D127" t="s">
        <v>256</v>
      </c>
      <c r="E127"/>
      <c r="F127" t="s">
        <v>0</v>
      </c>
      <c r="G127" s="10">
        <f>TODAY()+121</f>
        <v>44120.61320640046</v>
      </c>
      <c r="H127" s="10">
        <f>TODAY()+122</f>
        <v>44121.61320640046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257</v>
      </c>
      <c r="C128" t="s">
        <v>0</v>
      </c>
      <c r="D128" t="s">
        <v>258</v>
      </c>
      <c r="E128"/>
      <c r="F128" t="s">
        <v>0</v>
      </c>
      <c r="G128" s="10">
        <f>TODAY()+122</f>
        <v>44121.61320640046</v>
      </c>
      <c r="H128" s="10">
        <f>TODAY()+123</f>
        <v>44122.61320640046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259</v>
      </c>
      <c r="C129" t="s">
        <v>0</v>
      </c>
      <c r="D129" t="s">
        <v>260</v>
      </c>
      <c r="E129"/>
      <c r="F129" t="s">
        <v>0</v>
      </c>
      <c r="G129" s="10">
        <f>TODAY()+123</f>
        <v>44122.61320640046</v>
      </c>
      <c r="H129" s="10">
        <f>TODAY()+125</f>
        <v>44124.61320640046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261</v>
      </c>
      <c r="C130" t="s">
        <v>0</v>
      </c>
      <c r="D130" t="s">
        <v>262</v>
      </c>
      <c r="E130"/>
      <c r="F130" t="s">
        <v>0</v>
      </c>
      <c r="G130" s="10">
        <f>TODAY()+124</f>
        <v>44123.61320640046</v>
      </c>
      <c r="H130" s="10">
        <f>TODAY()+125</f>
        <v>44124.61320640046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263</v>
      </c>
      <c r="C131" s="7" t="s">
        <v>264</v>
      </c>
      <c r="D131" s="7"/>
      <c r="E131" s="7"/>
      <c r="F131" s="7" t="s">
        <v>0</v>
      </c>
      <c r="G131" s="8">
        <f>TODAY()+126</f>
        <v>44125.61320640046</v>
      </c>
      <c r="H131" s="8">
        <f>TODAY()+132</f>
        <v>44131.61320640046</v>
      </c>
      <c r="I131" s="7" t="s">
        <v>0</v>
      </c>
      <c r="J131" s="7">
        <v>0</v>
      </c>
      <c r="K131" s="7">
        <v>40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265</v>
      </c>
      <c r="C132" t="s">
        <v>0</v>
      </c>
      <c r="D132" t="s">
        <v>266</v>
      </c>
      <c r="E132"/>
      <c r="F132" t="s">
        <v>0</v>
      </c>
      <c r="G132" s="10">
        <f>TODAY()+126</f>
        <v>44125.61320640046</v>
      </c>
      <c r="H132" s="10">
        <f>TODAY()+127</f>
        <v>44126.61320640046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267</v>
      </c>
      <c r="C133" t="s">
        <v>0</v>
      </c>
      <c r="D133" t="s">
        <v>268</v>
      </c>
      <c r="E133"/>
      <c r="F133" t="s">
        <v>0</v>
      </c>
      <c r="G133" s="10">
        <f>TODAY()+127</f>
        <v>44126.61320640046</v>
      </c>
      <c r="H133" s="10">
        <f>TODAY()+128</f>
        <v>44127.61320640046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269</v>
      </c>
      <c r="C134" t="s">
        <v>0</v>
      </c>
      <c r="D134" t="s">
        <v>270</v>
      </c>
      <c r="E134"/>
      <c r="F134" t="s">
        <v>0</v>
      </c>
      <c r="G134" s="10">
        <f>TODAY()+128</f>
        <v>44127.61320640046</v>
      </c>
      <c r="H134" s="10">
        <f>TODAY()+129</f>
        <v>44128.61320640046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271</v>
      </c>
      <c r="C135" t="s">
        <v>0</v>
      </c>
      <c r="D135" t="s">
        <v>272</v>
      </c>
      <c r="E135"/>
      <c r="F135" t="s">
        <v>0</v>
      </c>
      <c r="G135" s="10">
        <f>TODAY()+129</f>
        <v>44128.61320640046</v>
      </c>
      <c r="H135" s="10">
        <f>TODAY()+130</f>
        <v>44129.61320640046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273</v>
      </c>
      <c r="C136" t="s">
        <v>0</v>
      </c>
      <c r="D136" t="s">
        <v>274</v>
      </c>
      <c r="E136"/>
      <c r="F136" t="s">
        <v>0</v>
      </c>
      <c r="G136" s="10">
        <f>TODAY()+130</f>
        <v>44129.61320640046</v>
      </c>
      <c r="H136" s="10">
        <f>TODAY()+132</f>
        <v>44131.61320640046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275</v>
      </c>
      <c r="C137" t="s">
        <v>0</v>
      </c>
      <c r="D137" t="s">
        <v>276</v>
      </c>
      <c r="E137"/>
      <c r="F137" t="s">
        <v>0</v>
      </c>
      <c r="G137" s="10">
        <f>TODAY()+131</f>
        <v>44130.61320641203</v>
      </c>
      <c r="H137" s="10">
        <f>TODAY()+132</f>
        <v>44131.61320641203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277</v>
      </c>
      <c r="C138" s="7" t="s">
        <v>278</v>
      </c>
      <c r="D138" s="7"/>
      <c r="E138" s="7"/>
      <c r="F138" s="7" t="s">
        <v>0</v>
      </c>
      <c r="G138" s="8">
        <f>TODAY()+133</f>
        <v>44132.61320641203</v>
      </c>
      <c r="H138" s="8">
        <f>TODAY()+141</f>
        <v>44140.61320641203</v>
      </c>
      <c r="I138" s="7" t="s">
        <v>0</v>
      </c>
      <c r="J138" s="7">
        <v>13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279</v>
      </c>
      <c r="C139" t="s">
        <v>0</v>
      </c>
      <c r="D139" t="s">
        <v>280</v>
      </c>
      <c r="E139"/>
      <c r="F139" t="s">
        <v>0</v>
      </c>
      <c r="G139" s="10">
        <f>TODAY()+133</f>
        <v>44132.61320641203</v>
      </c>
      <c r="H139" s="10">
        <f>TODAY()+134</f>
        <v>44133.61320641203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281</v>
      </c>
      <c r="C140" t="s">
        <v>0</v>
      </c>
      <c r="D140" t="s">
        <v>282</v>
      </c>
      <c r="E140"/>
      <c r="F140" t="s">
        <v>0</v>
      </c>
      <c r="G140" s="10">
        <f>TODAY()+134</f>
        <v>44133.61320641203</v>
      </c>
      <c r="H140" s="10">
        <f>TODAY()+135</f>
        <v>44134.61320641203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283</v>
      </c>
      <c r="C141" t="s">
        <v>0</v>
      </c>
      <c r="D141" t="s">
        <v>284</v>
      </c>
      <c r="E141"/>
      <c r="F141" t="s">
        <v>0</v>
      </c>
      <c r="G141" s="10">
        <f>TODAY()+135</f>
        <v>44134.61320641203</v>
      </c>
      <c r="H141" s="10">
        <f>TODAY()+136</f>
        <v>44135.61320641203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285</v>
      </c>
      <c r="C142" t="s">
        <v>0</v>
      </c>
      <c r="D142" t="s">
        <v>286</v>
      </c>
      <c r="E142"/>
      <c r="F142" t="s">
        <v>0</v>
      </c>
      <c r="G142" s="10">
        <f>TODAY()+136</f>
        <v>44135.61320641203</v>
      </c>
      <c r="H142" s="10">
        <f>TODAY()+137</f>
        <v>44136.61320641203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287</v>
      </c>
      <c r="C143" t="s">
        <v>0</v>
      </c>
      <c r="D143" t="s">
        <v>288</v>
      </c>
      <c r="E143"/>
      <c r="F143" t="s">
        <v>0</v>
      </c>
      <c r="G143" s="10">
        <f>TODAY()+137</f>
        <v>44136.61320641203</v>
      </c>
      <c r="H143" s="10">
        <f>TODAY()+139</f>
        <v>44138.61320641203</v>
      </c>
      <c r="I143" t="s">
        <v>0</v>
      </c>
      <c r="J143">
        <v>100</v>
      </c>
      <c r="K143">
        <v>8</v>
      </c>
      <c r="L143">
        <v>0</v>
      </c>
      <c r="M143">
        <v>0</v>
      </c>
      <c r="N143" t="s">
        <v>289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290</v>
      </c>
      <c r="C144" t="s">
        <v>0</v>
      </c>
      <c r="D144" t="s">
        <v>291</v>
      </c>
      <c r="E144"/>
      <c r="F144" t="s">
        <v>0</v>
      </c>
      <c r="G144" s="10">
        <f>TODAY()+138</f>
        <v>44137.61320641203</v>
      </c>
      <c r="H144" s="10">
        <f>TODAY()+139</f>
        <v>44138.61320641203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292</v>
      </c>
      <c r="C145" t="s">
        <v>0</v>
      </c>
      <c r="D145" t="s">
        <v>293</v>
      </c>
      <c r="E145"/>
      <c r="F145" t="s">
        <v>0</v>
      </c>
      <c r="G145" s="10">
        <f>TODAY()+139</f>
        <v>44138.61320641203</v>
      </c>
      <c r="H145" s="10">
        <f>TODAY()+140</f>
        <v>44139.61320641203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294</v>
      </c>
      <c r="C146" t="s">
        <v>0</v>
      </c>
      <c r="D146" t="s">
        <v>293</v>
      </c>
      <c r="E146"/>
      <c r="F146" t="s">
        <v>0</v>
      </c>
      <c r="G146" s="10">
        <f>TODAY()+140</f>
        <v>44139.613206423615</v>
      </c>
      <c r="H146" s="10">
        <f>TODAY()+141</f>
        <v>44140.613206423615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295</v>
      </c>
      <c r="C147" s="7" t="s">
        <v>296</v>
      </c>
      <c r="D147" s="7"/>
      <c r="E147" s="7"/>
      <c r="F147" s="7" t="s">
        <v>0</v>
      </c>
      <c r="G147" s="8">
        <f>TODAY()+143</f>
        <v>44142.613206423615</v>
      </c>
      <c r="H147" s="8">
        <f>TODAY()+286</f>
        <v>44285.613206423615</v>
      </c>
      <c r="I147" s="7" t="s">
        <v>0</v>
      </c>
      <c r="J147" s="7">
        <v>0</v>
      </c>
      <c r="K147" s="7">
        <v>816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297</v>
      </c>
      <c r="C148" s="7" t="s">
        <v>0</v>
      </c>
      <c r="D148" s="7" t="s">
        <v>143</v>
      </c>
      <c r="E148" s="7"/>
      <c r="F148" s="7" t="s">
        <v>0</v>
      </c>
      <c r="G148" s="8">
        <f>TODAY()+143</f>
        <v>44142.613206423615</v>
      </c>
      <c r="H148" s="8">
        <f>TODAY()+158</f>
        <v>44157.613206423615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298</v>
      </c>
      <c r="C149" t="s">
        <v>0</v>
      </c>
      <c r="D149" t="s">
        <v>0</v>
      </c>
      <c r="E149" t="s">
        <v>299</v>
      </c>
      <c r="F149" t="s">
        <v>0</v>
      </c>
      <c r="G149" s="10">
        <f>TODAY()+143</f>
        <v>44142.613206423615</v>
      </c>
      <c r="H149" s="10">
        <f>TODAY()+144</f>
        <v>44143.613206423615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300</v>
      </c>
      <c r="C150" t="s">
        <v>0</v>
      </c>
      <c r="D150" t="s">
        <v>0</v>
      </c>
      <c r="E150" t="s">
        <v>301</v>
      </c>
      <c r="F150" t="s">
        <v>0</v>
      </c>
      <c r="G150" s="10">
        <f>TODAY()+144</f>
        <v>44143.613206423615</v>
      </c>
      <c r="H150" s="10">
        <f>TODAY()+146</f>
        <v>44145.613206423615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302</v>
      </c>
      <c r="C151" t="s">
        <v>0</v>
      </c>
      <c r="D151" t="s">
        <v>0</v>
      </c>
      <c r="E151" t="s">
        <v>303</v>
      </c>
      <c r="F151" t="s">
        <v>0</v>
      </c>
      <c r="G151" s="10">
        <f>TODAY()+145</f>
        <v>44144.613206423615</v>
      </c>
      <c r="H151" s="10">
        <f>TODAY()+146</f>
        <v>44145.613206423615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304</v>
      </c>
      <c r="C152" t="s">
        <v>0</v>
      </c>
      <c r="D152" t="s">
        <v>0</v>
      </c>
      <c r="E152" t="s">
        <v>305</v>
      </c>
      <c r="F152" t="s">
        <v>0</v>
      </c>
      <c r="G152" s="10">
        <f>TODAY()+146</f>
        <v>44145.613206423615</v>
      </c>
      <c r="H152" s="10">
        <f>TODAY()+147</f>
        <v>44146.613206435184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306</v>
      </c>
      <c r="C153" t="s">
        <v>0</v>
      </c>
      <c r="D153" t="s">
        <v>0</v>
      </c>
      <c r="E153" t="s">
        <v>307</v>
      </c>
      <c r="F153" t="s">
        <v>0</v>
      </c>
      <c r="G153" s="10">
        <f>TODAY()+147</f>
        <v>44146.613206435184</v>
      </c>
      <c r="H153" s="10">
        <f>TODAY()+148</f>
        <v>44147.613206435184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308</v>
      </c>
      <c r="C154" t="s">
        <v>0</v>
      </c>
      <c r="D154" t="s">
        <v>0</v>
      </c>
      <c r="E154" t="s">
        <v>309</v>
      </c>
      <c r="F154" t="s">
        <v>0</v>
      </c>
      <c r="G154" s="10">
        <f>TODAY()+148</f>
        <v>44147.613206435184</v>
      </c>
      <c r="H154" s="10">
        <f>TODAY()+149</f>
        <v>44148.613206435184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310</v>
      </c>
      <c r="C155" t="s">
        <v>0</v>
      </c>
      <c r="D155" t="s">
        <v>0</v>
      </c>
      <c r="E155" t="s">
        <v>311</v>
      </c>
      <c r="F155" t="s">
        <v>0</v>
      </c>
      <c r="G155" s="10">
        <f>TODAY()+149</f>
        <v>44148.613206435184</v>
      </c>
      <c r="H155" s="10">
        <f>TODAY()+150</f>
        <v>44149.613206435184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312</v>
      </c>
      <c r="C156" t="s">
        <v>0</v>
      </c>
      <c r="D156" t="s">
        <v>0</v>
      </c>
      <c r="E156" t="s">
        <v>313</v>
      </c>
      <c r="F156" t="s">
        <v>0</v>
      </c>
      <c r="G156" s="10">
        <f>TODAY()+150</f>
        <v>44149.613206435184</v>
      </c>
      <c r="H156" s="10">
        <f>TODAY()+151</f>
        <v>44150.613206435184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314</v>
      </c>
      <c r="C157" t="s">
        <v>0</v>
      </c>
      <c r="D157" t="s">
        <v>0</v>
      </c>
      <c r="E157" t="s">
        <v>315</v>
      </c>
      <c r="F157" t="s">
        <v>0</v>
      </c>
      <c r="G157" s="10">
        <f>TODAY()+151</f>
        <v>44150.613206435184</v>
      </c>
      <c r="H157" s="10">
        <f>TODAY()+153</f>
        <v>44152.613206435184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316</v>
      </c>
      <c r="C158" t="s">
        <v>0</v>
      </c>
      <c r="D158" t="s">
        <v>0</v>
      </c>
      <c r="E158" t="s">
        <v>317</v>
      </c>
      <c r="F158" t="s">
        <v>0</v>
      </c>
      <c r="G158" s="10">
        <f>TODAY()+152</f>
        <v>44151.613206435184</v>
      </c>
      <c r="H158" s="10">
        <f>TODAY()+153</f>
        <v>44152.613206435184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318</v>
      </c>
      <c r="C159" t="s">
        <v>0</v>
      </c>
      <c r="D159" t="s">
        <v>0</v>
      </c>
      <c r="E159" t="s">
        <v>319</v>
      </c>
      <c r="F159" t="s">
        <v>0</v>
      </c>
      <c r="G159" s="10">
        <f>TODAY()+153</f>
        <v>44152.613206435184</v>
      </c>
      <c r="H159" s="10">
        <f>TODAY()+154</f>
        <v>44153.613206435184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320</v>
      </c>
      <c r="C160" t="s">
        <v>0</v>
      </c>
      <c r="D160" t="s">
        <v>0</v>
      </c>
      <c r="E160" t="s">
        <v>321</v>
      </c>
      <c r="F160" t="s">
        <v>0</v>
      </c>
      <c r="G160" s="10">
        <f>TODAY()+154</f>
        <v>44153.61320644676</v>
      </c>
      <c r="H160" s="10">
        <f>TODAY()+155</f>
        <v>44154.61320644676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322</v>
      </c>
      <c r="C161" t="s">
        <v>0</v>
      </c>
      <c r="D161" t="s">
        <v>0</v>
      </c>
      <c r="E161" t="s">
        <v>323</v>
      </c>
      <c r="F161" t="s">
        <v>0</v>
      </c>
      <c r="G161" s="10">
        <f>TODAY()+155</f>
        <v>44154.61320644676</v>
      </c>
      <c r="H161" s="10">
        <f>TODAY()+156</f>
        <v>44155.61320644676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324</v>
      </c>
      <c r="C162" t="s">
        <v>0</v>
      </c>
      <c r="D162" t="s">
        <v>0</v>
      </c>
      <c r="E162" t="s">
        <v>325</v>
      </c>
      <c r="F162" t="s">
        <v>0</v>
      </c>
      <c r="G162" s="10">
        <f>TODAY()+156</f>
        <v>44155.61320644676</v>
      </c>
      <c r="H162" s="10">
        <f>TODAY()+157</f>
        <v>44156.61320644676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326</v>
      </c>
      <c r="C163" t="s">
        <v>0</v>
      </c>
      <c r="D163" t="s">
        <v>0</v>
      </c>
      <c r="E163" t="s">
        <v>327</v>
      </c>
      <c r="F163" t="s">
        <v>0</v>
      </c>
      <c r="G163" s="10">
        <f>TODAY()+157</f>
        <v>44156.61320644676</v>
      </c>
      <c r="H163" s="10">
        <f>TODAY()+158</f>
        <v>44157.61320644676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328</v>
      </c>
      <c r="C164" s="7" t="s">
        <v>0</v>
      </c>
      <c r="D164" s="7" t="s">
        <v>329</v>
      </c>
      <c r="E164" s="7"/>
      <c r="F164" s="7" t="s">
        <v>0</v>
      </c>
      <c r="G164" s="8">
        <f>TODAY()+159</f>
        <v>44158.61320644676</v>
      </c>
      <c r="H164" s="8">
        <f>TODAY()+174</f>
        <v>44173.61320644676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330</v>
      </c>
      <c r="C165" t="s">
        <v>0</v>
      </c>
      <c r="D165" t="s">
        <v>0</v>
      </c>
      <c r="E165" t="s">
        <v>331</v>
      </c>
      <c r="F165" t="s">
        <v>0</v>
      </c>
      <c r="G165" s="10">
        <f>TODAY()+159</f>
        <v>44158.613206458336</v>
      </c>
      <c r="H165" s="10">
        <f>TODAY()+160</f>
        <v>44159.613206458336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332</v>
      </c>
      <c r="C166" t="s">
        <v>0</v>
      </c>
      <c r="D166" t="s">
        <v>0</v>
      </c>
      <c r="E166" t="s">
        <v>333</v>
      </c>
      <c r="F166" t="s">
        <v>0</v>
      </c>
      <c r="G166" s="10">
        <f>TODAY()+160</f>
        <v>44159.613206458336</v>
      </c>
      <c r="H166" s="10">
        <f>TODAY()+161</f>
        <v>44160.613206458336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334</v>
      </c>
      <c r="C167" t="s">
        <v>0</v>
      </c>
      <c r="D167" t="s">
        <v>0</v>
      </c>
      <c r="E167" t="s">
        <v>335</v>
      </c>
      <c r="F167" t="s">
        <v>0</v>
      </c>
      <c r="G167" s="10">
        <f>TODAY()+161</f>
        <v>44160.613206458336</v>
      </c>
      <c r="H167" s="10">
        <f>TODAY()+162</f>
        <v>44161.613206458336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336</v>
      </c>
      <c r="C168" t="s">
        <v>0</v>
      </c>
      <c r="D168" t="s">
        <v>0</v>
      </c>
      <c r="E168" t="s">
        <v>337</v>
      </c>
      <c r="F168" t="s">
        <v>0</v>
      </c>
      <c r="G168" s="10">
        <f>TODAY()+162</f>
        <v>44161.613206458336</v>
      </c>
      <c r="H168" s="10">
        <f>TODAY()+163</f>
        <v>44162.613206458336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338</v>
      </c>
      <c r="C169" t="s">
        <v>0</v>
      </c>
      <c r="D169" t="s">
        <v>0</v>
      </c>
      <c r="E169" t="s">
        <v>339</v>
      </c>
      <c r="F169" t="s">
        <v>0</v>
      </c>
      <c r="G169" s="10">
        <f>TODAY()+163</f>
        <v>44162.613206458336</v>
      </c>
      <c r="H169" s="10">
        <f>TODAY()+164</f>
        <v>44163.613206458336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340</v>
      </c>
      <c r="C170" t="s">
        <v>0</v>
      </c>
      <c r="D170" t="s">
        <v>0</v>
      </c>
      <c r="E170" t="s">
        <v>341</v>
      </c>
      <c r="F170" t="s">
        <v>0</v>
      </c>
      <c r="G170" s="10">
        <f>TODAY()+164</f>
        <v>44163.613206458336</v>
      </c>
      <c r="H170" s="10">
        <f>TODAY()+165</f>
        <v>44164.613206458336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342</v>
      </c>
      <c r="C171" t="s">
        <v>0</v>
      </c>
      <c r="D171" t="s">
        <v>0</v>
      </c>
      <c r="E171" t="s">
        <v>343</v>
      </c>
      <c r="F171" t="s">
        <v>0</v>
      </c>
      <c r="G171" s="10">
        <f>TODAY()+165</f>
        <v>44164.613206458336</v>
      </c>
      <c r="H171" s="10">
        <f>TODAY()+167</f>
        <v>44166.613206458336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344</v>
      </c>
      <c r="C172" t="s">
        <v>0</v>
      </c>
      <c r="D172" t="s">
        <v>0</v>
      </c>
      <c r="E172" t="s">
        <v>345</v>
      </c>
      <c r="F172" t="s">
        <v>0</v>
      </c>
      <c r="G172" s="10">
        <f>TODAY()+166</f>
        <v>44165.613206458336</v>
      </c>
      <c r="H172" s="10">
        <f>TODAY()+167</f>
        <v>44166.613206458336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346</v>
      </c>
      <c r="C173" t="s">
        <v>0</v>
      </c>
      <c r="D173" t="s">
        <v>0</v>
      </c>
      <c r="E173" t="s">
        <v>347</v>
      </c>
      <c r="F173" t="s">
        <v>0</v>
      </c>
      <c r="G173" s="10">
        <f>TODAY()+167</f>
        <v>44166.613206469905</v>
      </c>
      <c r="H173" s="10">
        <f>TODAY()+168</f>
        <v>44167.613206469905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348</v>
      </c>
      <c r="C174" t="s">
        <v>0</v>
      </c>
      <c r="D174" t="s">
        <v>0</v>
      </c>
      <c r="E174" t="s">
        <v>349</v>
      </c>
      <c r="F174" t="s">
        <v>0</v>
      </c>
      <c r="G174" s="10">
        <f>TODAY()+168</f>
        <v>44167.613206469905</v>
      </c>
      <c r="H174" s="10">
        <f>TODAY()+169</f>
        <v>44168.613206469905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350</v>
      </c>
      <c r="C175" t="s">
        <v>0</v>
      </c>
      <c r="D175" t="s">
        <v>0</v>
      </c>
      <c r="E175" t="s">
        <v>351</v>
      </c>
      <c r="F175" t="s">
        <v>0</v>
      </c>
      <c r="G175" s="10">
        <f>TODAY()+169</f>
        <v>44168.613206469905</v>
      </c>
      <c r="H175" s="10">
        <f>TODAY()+170</f>
        <v>44169.613206469905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352</v>
      </c>
      <c r="C176" t="s">
        <v>0</v>
      </c>
      <c r="D176" t="s">
        <v>0</v>
      </c>
      <c r="E176" t="s">
        <v>353</v>
      </c>
      <c r="F176" t="s">
        <v>0</v>
      </c>
      <c r="G176" s="10">
        <f>TODAY()+171</f>
        <v>44170.613206469905</v>
      </c>
      <c r="H176" s="10">
        <f>TODAY()+172</f>
        <v>44171.613206469905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354</v>
      </c>
      <c r="C177" t="s">
        <v>0</v>
      </c>
      <c r="D177" t="s">
        <v>0</v>
      </c>
      <c r="E177" t="s">
        <v>355</v>
      </c>
      <c r="F177" t="s">
        <v>0</v>
      </c>
      <c r="G177" s="10">
        <f>TODAY()+172</f>
        <v>44171.613206469905</v>
      </c>
      <c r="H177" s="10">
        <f>TODAY()+174</f>
        <v>44173.613206469905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356</v>
      </c>
      <c r="C178" t="s">
        <v>0</v>
      </c>
      <c r="D178" t="s">
        <v>0</v>
      </c>
      <c r="E178" t="s">
        <v>357</v>
      </c>
      <c r="F178" t="s">
        <v>0</v>
      </c>
      <c r="G178" s="10">
        <f>TODAY()+173</f>
        <v>44172.613206469905</v>
      </c>
      <c r="H178" s="10">
        <f>TODAY()+174</f>
        <v>44173.613206469905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11" t="s">
        <v>0</v>
      </c>
      <c r="B179" s="7" t="s">
        <v>358</v>
      </c>
      <c r="C179" s="7" t="s">
        <v>0</v>
      </c>
      <c r="D179" s="7" t="s">
        <v>359</v>
      </c>
      <c r="E179" s="7"/>
      <c r="F179" s="7" t="s">
        <v>0</v>
      </c>
      <c r="G179" s="8">
        <f>TODAY()+175</f>
        <v>44174.613206469905</v>
      </c>
      <c r="H179" s="8">
        <f>TODAY()+190</f>
        <v>44189.613206469905</v>
      </c>
      <c r="I179" s="7" t="s">
        <v>0</v>
      </c>
      <c r="J179" s="7">
        <v>0</v>
      </c>
      <c r="K179" s="7">
        <v>88</v>
      </c>
      <c r="L179" s="7">
        <v>0</v>
      </c>
      <c r="M179" s="7">
        <v>0</v>
      </c>
      <c r="N179" s="7" t="s">
        <v>0</v>
      </c>
      <c r="O179" s="7" t="s">
        <v>0</v>
      </c>
      <c r="P179" s="7" t="s">
        <v>0</v>
      </c>
      <c r="Q179" s="7">
        <v>0</v>
      </c>
      <c r="R179" s="7">
        <v>0</v>
      </c>
    </row>
    <row r="180" spans="1:18" x14ac:dyDescent="0.25">
      <c r="A180" s="9" t="s">
        <v>0</v>
      </c>
      <c r="B180" t="s">
        <v>360</v>
      </c>
      <c r="C180" t="s">
        <v>0</v>
      </c>
      <c r="D180" t="s">
        <v>0</v>
      </c>
      <c r="E180" t="s">
        <v>331</v>
      </c>
      <c r="F180" t="s">
        <v>0</v>
      </c>
      <c r="G180" s="10">
        <f>TODAY()+175</f>
        <v>44174.613206469905</v>
      </c>
      <c r="H180" s="10">
        <f>TODAY()+176</f>
        <v>44175.613206469905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23</v>
      </c>
      <c r="O180" t="s">
        <v>24</v>
      </c>
      <c r="P180" t="s">
        <v>0</v>
      </c>
      <c r="Q180">
        <v>0</v>
      </c>
      <c r="R180">
        <v>0</v>
      </c>
    </row>
    <row r="181" spans="1:18" x14ac:dyDescent="0.25">
      <c r="A181" s="9" t="s">
        <v>0</v>
      </c>
      <c r="B181" t="s">
        <v>361</v>
      </c>
      <c r="C181" t="s">
        <v>0</v>
      </c>
      <c r="D181" t="s">
        <v>0</v>
      </c>
      <c r="E181" t="s">
        <v>333</v>
      </c>
      <c r="F181" t="s">
        <v>0</v>
      </c>
      <c r="G181" s="10">
        <f>TODAY()+176</f>
        <v>44175.613206469905</v>
      </c>
      <c r="H181" s="10">
        <f>TODAY()+177</f>
        <v>44176.613206469905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362</v>
      </c>
      <c r="C182" t="s">
        <v>0</v>
      </c>
      <c r="D182" t="s">
        <v>0</v>
      </c>
      <c r="E182" t="s">
        <v>335</v>
      </c>
      <c r="F182" t="s">
        <v>0</v>
      </c>
      <c r="G182" s="10">
        <f>TODAY()+177</f>
        <v>44176.613206469905</v>
      </c>
      <c r="H182" s="10">
        <f>TODAY()+178</f>
        <v>44177.613206469905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363</v>
      </c>
      <c r="C183" t="s">
        <v>0</v>
      </c>
      <c r="D183" t="s">
        <v>0</v>
      </c>
      <c r="E183" t="s">
        <v>337</v>
      </c>
      <c r="F183" t="s">
        <v>0</v>
      </c>
      <c r="G183" s="10">
        <f>TODAY()+178</f>
        <v>44177.61320648148</v>
      </c>
      <c r="H183" s="10">
        <f>TODAY()+179</f>
        <v>44178.61320648148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364</v>
      </c>
      <c r="C184" t="s">
        <v>0</v>
      </c>
      <c r="D184" t="s">
        <v>0</v>
      </c>
      <c r="E184" t="s">
        <v>339</v>
      </c>
      <c r="F184" t="s">
        <v>0</v>
      </c>
      <c r="G184" s="10">
        <f>TODAY()+179</f>
        <v>44178.61320648148</v>
      </c>
      <c r="H184" s="10">
        <f>TODAY()+181</f>
        <v>44180.61320648148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365</v>
      </c>
      <c r="C185" t="s">
        <v>0</v>
      </c>
      <c r="D185" t="s">
        <v>0</v>
      </c>
      <c r="E185" t="s">
        <v>341</v>
      </c>
      <c r="F185" t="s">
        <v>0</v>
      </c>
      <c r="G185" s="10">
        <f>TODAY()+180</f>
        <v>44179.61320648148</v>
      </c>
      <c r="H185" s="10">
        <f>TODAY()+181</f>
        <v>44180.61320648148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366</v>
      </c>
      <c r="C186" t="s">
        <v>0</v>
      </c>
      <c r="D186" t="s">
        <v>0</v>
      </c>
      <c r="E186" t="s">
        <v>343</v>
      </c>
      <c r="F186" t="s">
        <v>0</v>
      </c>
      <c r="G186" s="10">
        <f>TODAY()+181</f>
        <v>44180.61320648148</v>
      </c>
      <c r="H186" s="10">
        <f>TODAY()+182</f>
        <v>44181.61320648148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367</v>
      </c>
      <c r="C187" t="s">
        <v>0</v>
      </c>
      <c r="D187" t="s">
        <v>0</v>
      </c>
      <c r="E187" t="s">
        <v>345</v>
      </c>
      <c r="F187" t="s">
        <v>0</v>
      </c>
      <c r="G187" s="10">
        <f>TODAY()+182</f>
        <v>44181.61320648148</v>
      </c>
      <c r="H187" s="10">
        <f>TODAY()+183</f>
        <v>44182.61320648148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368</v>
      </c>
      <c r="C188" t="s">
        <v>0</v>
      </c>
      <c r="D188" t="s">
        <v>0</v>
      </c>
      <c r="E188" t="s">
        <v>347</v>
      </c>
      <c r="F188" t="s">
        <v>0</v>
      </c>
      <c r="G188" s="10">
        <f>TODAY()+183</f>
        <v>44182.61320648148</v>
      </c>
      <c r="H188" s="10">
        <f>TODAY()+184</f>
        <v>44183.61320648148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369</v>
      </c>
      <c r="C189" t="s">
        <v>0</v>
      </c>
      <c r="D189" t="s">
        <v>0</v>
      </c>
      <c r="E189" t="s">
        <v>349</v>
      </c>
      <c r="F189" t="s">
        <v>0</v>
      </c>
      <c r="G189" s="10">
        <f>TODAY()+184</f>
        <v>44183.61320648148</v>
      </c>
      <c r="H189" s="10">
        <f>TODAY()+185</f>
        <v>44184.61320648148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370</v>
      </c>
      <c r="C190" t="s">
        <v>0</v>
      </c>
      <c r="D190" t="s">
        <v>0</v>
      </c>
      <c r="E190" t="s">
        <v>351</v>
      </c>
      <c r="F190" t="s">
        <v>0</v>
      </c>
      <c r="G190" s="10">
        <f>TODAY()+185</f>
        <v>44184.61320648148</v>
      </c>
      <c r="H190" s="10">
        <f>TODAY()+186</f>
        <v>44185.61320648148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371</v>
      </c>
      <c r="C191" t="s">
        <v>0</v>
      </c>
      <c r="D191" t="s">
        <v>0</v>
      </c>
      <c r="E191" t="s">
        <v>353</v>
      </c>
      <c r="F191" t="s">
        <v>0</v>
      </c>
      <c r="G191" s="10">
        <f>TODAY()+187</f>
        <v>44186.61320648148</v>
      </c>
      <c r="H191" s="10">
        <f>TODAY()+188</f>
        <v>44187.61320648148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372</v>
      </c>
      <c r="C192" t="s">
        <v>0</v>
      </c>
      <c r="D192" t="s">
        <v>0</v>
      </c>
      <c r="E192" t="s">
        <v>355</v>
      </c>
      <c r="F192" t="s">
        <v>0</v>
      </c>
      <c r="G192" s="10">
        <f>TODAY()+188</f>
        <v>44187.61320648148</v>
      </c>
      <c r="H192" s="10">
        <f>TODAY()+189</f>
        <v>44188.61320648148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373</v>
      </c>
      <c r="C193" t="s">
        <v>0</v>
      </c>
      <c r="D193" t="s">
        <v>0</v>
      </c>
      <c r="E193" t="s">
        <v>357</v>
      </c>
      <c r="F193" t="s">
        <v>0</v>
      </c>
      <c r="G193" s="10">
        <f>TODAY()+189</f>
        <v>44188.61320649306</v>
      </c>
      <c r="H193" s="10">
        <f>TODAY()+190</f>
        <v>44189.61320649306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11" t="s">
        <v>0</v>
      </c>
      <c r="B194" s="7" t="s">
        <v>374</v>
      </c>
      <c r="C194" s="7" t="s">
        <v>0</v>
      </c>
      <c r="D194" s="7" t="s">
        <v>375</v>
      </c>
      <c r="E194" s="7"/>
      <c r="F194" s="7" t="s">
        <v>0</v>
      </c>
      <c r="G194" s="8">
        <f>TODAY()+191</f>
        <v>44190.61320649306</v>
      </c>
      <c r="H194" s="8">
        <f>TODAY()+206</f>
        <v>44205.61320649306</v>
      </c>
      <c r="I194" s="7" t="s">
        <v>0</v>
      </c>
      <c r="J194" s="7">
        <v>0</v>
      </c>
      <c r="K194" s="7">
        <v>88</v>
      </c>
      <c r="L194" s="7">
        <v>0</v>
      </c>
      <c r="M194" s="7">
        <v>0</v>
      </c>
      <c r="N194" s="7" t="s">
        <v>0</v>
      </c>
      <c r="O194" s="7" t="s">
        <v>0</v>
      </c>
      <c r="P194" s="7" t="s">
        <v>0</v>
      </c>
      <c r="Q194" s="7">
        <v>0</v>
      </c>
      <c r="R194" s="7">
        <v>0</v>
      </c>
    </row>
    <row r="195" spans="1:18" x14ac:dyDescent="0.25">
      <c r="A195" s="9" t="s">
        <v>0</v>
      </c>
      <c r="B195" t="s">
        <v>376</v>
      </c>
      <c r="C195" t="s">
        <v>0</v>
      </c>
      <c r="D195" t="s">
        <v>0</v>
      </c>
      <c r="E195" t="s">
        <v>331</v>
      </c>
      <c r="F195" t="s">
        <v>0</v>
      </c>
      <c r="G195" s="10">
        <f>TODAY()+191</f>
        <v>44190.61320649306</v>
      </c>
      <c r="H195" s="10">
        <f>TODAY()+192</f>
        <v>44191.61320649306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9" t="s">
        <v>0</v>
      </c>
      <c r="B196" t="s">
        <v>377</v>
      </c>
      <c r="C196" t="s">
        <v>0</v>
      </c>
      <c r="D196" t="s">
        <v>0</v>
      </c>
      <c r="E196" t="s">
        <v>333</v>
      </c>
      <c r="F196" t="s">
        <v>0</v>
      </c>
      <c r="G196" s="10">
        <f>TODAY()+192</f>
        <v>44191.61320649306</v>
      </c>
      <c r="H196" s="10">
        <f>TODAY()+193</f>
        <v>44192.61320649306</v>
      </c>
      <c r="I196" t="s">
        <v>0</v>
      </c>
      <c r="J196">
        <v>0</v>
      </c>
      <c r="K196">
        <v>8</v>
      </c>
      <c r="L196">
        <v>0</v>
      </c>
      <c r="M196">
        <v>0</v>
      </c>
      <c r="N196" t="s">
        <v>23</v>
      </c>
      <c r="O196" t="s">
        <v>24</v>
      </c>
      <c r="P196" t="s">
        <v>0</v>
      </c>
      <c r="Q196">
        <v>0</v>
      </c>
      <c r="R196">
        <v>0</v>
      </c>
    </row>
    <row r="197" spans="1:18" x14ac:dyDescent="0.25">
      <c r="A197" s="9" t="s">
        <v>0</v>
      </c>
      <c r="B197" t="s">
        <v>378</v>
      </c>
      <c r="C197" t="s">
        <v>0</v>
      </c>
      <c r="D197" t="s">
        <v>0</v>
      </c>
      <c r="E197" t="s">
        <v>335</v>
      </c>
      <c r="F197" t="s">
        <v>0</v>
      </c>
      <c r="G197" s="10">
        <f>TODAY()+193</f>
        <v>44192.61320649306</v>
      </c>
      <c r="H197" s="10">
        <f>TODAY()+195</f>
        <v>44194.61320649306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379</v>
      </c>
      <c r="C198" t="s">
        <v>0</v>
      </c>
      <c r="D198" t="s">
        <v>0</v>
      </c>
      <c r="E198" t="s">
        <v>337</v>
      </c>
      <c r="F198" t="s">
        <v>0</v>
      </c>
      <c r="G198" s="10">
        <f>TODAY()+194</f>
        <v>44193.61320649306</v>
      </c>
      <c r="H198" s="10">
        <f>TODAY()+195</f>
        <v>44194.61320649306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380</v>
      </c>
      <c r="C199" t="s">
        <v>0</v>
      </c>
      <c r="D199" t="s">
        <v>0</v>
      </c>
      <c r="E199" t="s">
        <v>339</v>
      </c>
      <c r="F199" t="s">
        <v>0</v>
      </c>
      <c r="G199" s="10">
        <f>TODAY()+195</f>
        <v>44194.61320649306</v>
      </c>
      <c r="H199" s="10">
        <f>TODAY()+196</f>
        <v>44195.61320649306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381</v>
      </c>
      <c r="C200" t="s">
        <v>0</v>
      </c>
      <c r="D200" t="s">
        <v>0</v>
      </c>
      <c r="E200" t="s">
        <v>341</v>
      </c>
      <c r="F200" t="s">
        <v>0</v>
      </c>
      <c r="G200" s="10">
        <f>TODAY()+196</f>
        <v>44195.61320649306</v>
      </c>
      <c r="H200" s="10">
        <f>TODAY()+197</f>
        <v>44196.61320649306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382</v>
      </c>
      <c r="C201" t="s">
        <v>0</v>
      </c>
      <c r="D201" t="s">
        <v>0</v>
      </c>
      <c r="E201" t="s">
        <v>343</v>
      </c>
      <c r="F201" t="s">
        <v>0</v>
      </c>
      <c r="G201" s="10">
        <f>TODAY()+197</f>
        <v>44196.61320649306</v>
      </c>
      <c r="H201" s="10">
        <f>TODAY()+198</f>
        <v>44197.61320649306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383</v>
      </c>
      <c r="C202" t="s">
        <v>0</v>
      </c>
      <c r="D202" t="s">
        <v>0</v>
      </c>
      <c r="E202" t="s">
        <v>345</v>
      </c>
      <c r="F202" t="s">
        <v>0</v>
      </c>
      <c r="G202" s="10">
        <f>TODAY()+198</f>
        <v>44197.61320649306</v>
      </c>
      <c r="H202" s="10">
        <f>TODAY()+199</f>
        <v>44198.61320649306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384</v>
      </c>
      <c r="C203" t="s">
        <v>0</v>
      </c>
      <c r="D203" t="s">
        <v>0</v>
      </c>
      <c r="E203" t="s">
        <v>347</v>
      </c>
      <c r="F203" t="s">
        <v>0</v>
      </c>
      <c r="G203" s="10">
        <f>TODAY()+199</f>
        <v>44198.613206504626</v>
      </c>
      <c r="H203" s="10">
        <f>TODAY()+200</f>
        <v>44199.613206504626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385</v>
      </c>
      <c r="C204" t="s">
        <v>0</v>
      </c>
      <c r="D204" t="s">
        <v>0</v>
      </c>
      <c r="E204" t="s">
        <v>349</v>
      </c>
      <c r="F204" t="s">
        <v>0</v>
      </c>
      <c r="G204" s="10">
        <f>TODAY()+200</f>
        <v>44199.613206504626</v>
      </c>
      <c r="H204" s="10">
        <f>TODAY()+202</f>
        <v>44201.613206504626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386</v>
      </c>
      <c r="C205" t="s">
        <v>0</v>
      </c>
      <c r="D205" t="s">
        <v>0</v>
      </c>
      <c r="E205" t="s">
        <v>351</v>
      </c>
      <c r="F205" t="s">
        <v>0</v>
      </c>
      <c r="G205" s="10">
        <f>TODAY()+201</f>
        <v>44200.613206504626</v>
      </c>
      <c r="H205" s="10">
        <f>TODAY()+202</f>
        <v>44201.613206504626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387</v>
      </c>
      <c r="C206" t="s">
        <v>0</v>
      </c>
      <c r="D206" t="s">
        <v>0</v>
      </c>
      <c r="E206" t="s">
        <v>353</v>
      </c>
      <c r="F206" t="s">
        <v>0</v>
      </c>
      <c r="G206" s="10">
        <f>TODAY()+203</f>
        <v>44202.613206504626</v>
      </c>
      <c r="H206" s="10">
        <f>TODAY()+204</f>
        <v>44203.613206504626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388</v>
      </c>
      <c r="C207" t="s">
        <v>0</v>
      </c>
      <c r="D207" t="s">
        <v>0</v>
      </c>
      <c r="E207" t="s">
        <v>355</v>
      </c>
      <c r="F207" t="s">
        <v>0</v>
      </c>
      <c r="G207" s="10">
        <f>TODAY()+204</f>
        <v>44203.613206504626</v>
      </c>
      <c r="H207" s="10">
        <f>TODAY()+205</f>
        <v>44204.613206504626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389</v>
      </c>
      <c r="C208" t="s">
        <v>0</v>
      </c>
      <c r="D208" t="s">
        <v>0</v>
      </c>
      <c r="E208" t="s">
        <v>357</v>
      </c>
      <c r="F208" t="s">
        <v>0</v>
      </c>
      <c r="G208" s="10">
        <f>TODAY()+205</f>
        <v>44204.613206504626</v>
      </c>
      <c r="H208" s="10">
        <f>TODAY()+206</f>
        <v>44205.613206504626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11" t="s">
        <v>0</v>
      </c>
      <c r="B209" s="7" t="s">
        <v>390</v>
      </c>
      <c r="C209" s="7" t="s">
        <v>0</v>
      </c>
      <c r="D209" s="7" t="s">
        <v>391</v>
      </c>
      <c r="E209" s="7"/>
      <c r="F209" s="7" t="s">
        <v>0</v>
      </c>
      <c r="G209" s="8">
        <f>TODAY()+223</f>
        <v>44222.613206504626</v>
      </c>
      <c r="H209" s="8">
        <f>TODAY()+238</f>
        <v>44237.613206504626</v>
      </c>
      <c r="I209" s="7" t="s">
        <v>0</v>
      </c>
      <c r="J209" s="7">
        <v>0</v>
      </c>
      <c r="K209" s="7">
        <v>88</v>
      </c>
      <c r="L209" s="7">
        <v>0</v>
      </c>
      <c r="M209" s="7">
        <v>0</v>
      </c>
      <c r="N209" s="7" t="s">
        <v>0</v>
      </c>
      <c r="O209" s="7" t="s">
        <v>0</v>
      </c>
      <c r="P209" s="7" t="s">
        <v>0</v>
      </c>
      <c r="Q209" s="7">
        <v>0</v>
      </c>
      <c r="R209" s="7">
        <v>0</v>
      </c>
    </row>
    <row r="210" spans="1:18" x14ac:dyDescent="0.25">
      <c r="A210" s="9" t="s">
        <v>0</v>
      </c>
      <c r="B210" t="s">
        <v>392</v>
      </c>
      <c r="C210" t="s">
        <v>0</v>
      </c>
      <c r="D210" t="s">
        <v>0</v>
      </c>
      <c r="E210" t="s">
        <v>331</v>
      </c>
      <c r="F210" t="s">
        <v>0</v>
      </c>
      <c r="G210" s="10">
        <f>TODAY()+223</f>
        <v>44222.613206504626</v>
      </c>
      <c r="H210" s="10">
        <f>TODAY()+224</f>
        <v>44223.613206504626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393</v>
      </c>
      <c r="C211" t="s">
        <v>0</v>
      </c>
      <c r="D211" t="s">
        <v>0</v>
      </c>
      <c r="E211" t="s">
        <v>333</v>
      </c>
      <c r="F211" t="s">
        <v>0</v>
      </c>
      <c r="G211" s="10">
        <f>TODAY()+224</f>
        <v>44223.613206504626</v>
      </c>
      <c r="H211" s="10">
        <f>TODAY()+225</f>
        <v>44224.613206504626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9" t="s">
        <v>0</v>
      </c>
      <c r="B212" t="s">
        <v>394</v>
      </c>
      <c r="C212" t="s">
        <v>0</v>
      </c>
      <c r="D212" t="s">
        <v>0</v>
      </c>
      <c r="E212" t="s">
        <v>335</v>
      </c>
      <c r="F212" t="s">
        <v>0</v>
      </c>
      <c r="G212" s="10">
        <f>TODAY()+225</f>
        <v>44224.6132065162</v>
      </c>
      <c r="H212" s="10">
        <f>TODAY()+226</f>
        <v>44225.6132065162</v>
      </c>
      <c r="I212" t="s">
        <v>0</v>
      </c>
      <c r="J212">
        <v>0</v>
      </c>
      <c r="K212">
        <v>8</v>
      </c>
      <c r="L212">
        <v>0</v>
      </c>
      <c r="M212">
        <v>0</v>
      </c>
      <c r="N212" t="s">
        <v>23</v>
      </c>
      <c r="O212" t="s">
        <v>24</v>
      </c>
      <c r="P212" t="s">
        <v>0</v>
      </c>
      <c r="Q212">
        <v>0</v>
      </c>
      <c r="R212">
        <v>0</v>
      </c>
    </row>
    <row r="213" spans="1:18" x14ac:dyDescent="0.25">
      <c r="A213" s="9" t="s">
        <v>0</v>
      </c>
      <c r="B213" t="s">
        <v>395</v>
      </c>
      <c r="C213" t="s">
        <v>0</v>
      </c>
      <c r="D213" t="s">
        <v>0</v>
      </c>
      <c r="E213" t="s">
        <v>337</v>
      </c>
      <c r="F213" t="s">
        <v>0</v>
      </c>
      <c r="G213" s="10">
        <f>TODAY()+226</f>
        <v>44225.6132065162</v>
      </c>
      <c r="H213" s="10">
        <f>TODAY()+227</f>
        <v>44226.6132065162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396</v>
      </c>
      <c r="C214" t="s">
        <v>0</v>
      </c>
      <c r="D214" t="s">
        <v>0</v>
      </c>
      <c r="E214" t="s">
        <v>339</v>
      </c>
      <c r="F214" t="s">
        <v>0</v>
      </c>
      <c r="G214" s="10">
        <f>TODAY()+227</f>
        <v>44226.6132065162</v>
      </c>
      <c r="H214" s="10">
        <f>TODAY()+228</f>
        <v>44227.6132065162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397</v>
      </c>
      <c r="C215" t="s">
        <v>0</v>
      </c>
      <c r="D215" t="s">
        <v>0</v>
      </c>
      <c r="E215" t="s">
        <v>341</v>
      </c>
      <c r="F215" t="s">
        <v>0</v>
      </c>
      <c r="G215" s="10">
        <f>TODAY()+228</f>
        <v>44227.6132065162</v>
      </c>
      <c r="H215" s="10">
        <f>TODAY()+230</f>
        <v>44229.6132065162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398</v>
      </c>
      <c r="C216" t="s">
        <v>0</v>
      </c>
      <c r="D216" t="s">
        <v>0</v>
      </c>
      <c r="E216" t="s">
        <v>343</v>
      </c>
      <c r="F216" t="s">
        <v>0</v>
      </c>
      <c r="G216" s="10">
        <f>TODAY()+229</f>
        <v>44228.6132065162</v>
      </c>
      <c r="H216" s="10">
        <f>TODAY()+230</f>
        <v>44229.6132065162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399</v>
      </c>
      <c r="C217" t="s">
        <v>0</v>
      </c>
      <c r="D217" t="s">
        <v>0</v>
      </c>
      <c r="E217" t="s">
        <v>345</v>
      </c>
      <c r="F217" t="s">
        <v>0</v>
      </c>
      <c r="G217" s="10">
        <f>TODAY()+230</f>
        <v>44229.6132065162</v>
      </c>
      <c r="H217" s="10">
        <f>TODAY()+231</f>
        <v>44230.6132065162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400</v>
      </c>
      <c r="C218" t="s">
        <v>0</v>
      </c>
      <c r="D218" t="s">
        <v>0</v>
      </c>
      <c r="E218" t="s">
        <v>347</v>
      </c>
      <c r="F218" t="s">
        <v>0</v>
      </c>
      <c r="G218" s="10">
        <f>TODAY()+231</f>
        <v>44230.6132065162</v>
      </c>
      <c r="H218" s="10">
        <f>TODAY()+232</f>
        <v>44231.61320652778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401</v>
      </c>
      <c r="C219" t="s">
        <v>0</v>
      </c>
      <c r="D219" t="s">
        <v>0</v>
      </c>
      <c r="E219" t="s">
        <v>349</v>
      </c>
      <c r="F219" t="s">
        <v>0</v>
      </c>
      <c r="G219" s="10">
        <f>TODAY()+232</f>
        <v>44231.61320652778</v>
      </c>
      <c r="H219" s="10">
        <f>TODAY()+233</f>
        <v>44232.61320652778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402</v>
      </c>
      <c r="C220" t="s">
        <v>0</v>
      </c>
      <c r="D220" t="s">
        <v>0</v>
      </c>
      <c r="E220" t="s">
        <v>351</v>
      </c>
      <c r="F220" t="s">
        <v>0</v>
      </c>
      <c r="G220" s="10">
        <f>TODAY()+233</f>
        <v>44232.61320652778</v>
      </c>
      <c r="H220" s="10">
        <f>TODAY()+234</f>
        <v>44233.61320652778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403</v>
      </c>
      <c r="C221" t="s">
        <v>0</v>
      </c>
      <c r="D221" t="s">
        <v>0</v>
      </c>
      <c r="E221" t="s">
        <v>353</v>
      </c>
      <c r="F221" t="s">
        <v>0</v>
      </c>
      <c r="G221" s="10">
        <f>TODAY()+235</f>
        <v>44234.61320652778</v>
      </c>
      <c r="H221" s="10">
        <f>TODAY()+237</f>
        <v>44236.61320652778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404</v>
      </c>
      <c r="C222" t="s">
        <v>0</v>
      </c>
      <c r="D222" t="s">
        <v>0</v>
      </c>
      <c r="E222" t="s">
        <v>355</v>
      </c>
      <c r="F222" t="s">
        <v>0</v>
      </c>
      <c r="G222" s="10">
        <f>TODAY()+236</f>
        <v>44235.61320652778</v>
      </c>
      <c r="H222" s="10">
        <f>TODAY()+237</f>
        <v>44236.61320652778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405</v>
      </c>
      <c r="C223" t="s">
        <v>0</v>
      </c>
      <c r="D223" t="s">
        <v>0</v>
      </c>
      <c r="E223" t="s">
        <v>357</v>
      </c>
      <c r="F223" t="s">
        <v>0</v>
      </c>
      <c r="G223" s="10">
        <f>TODAY()+237</f>
        <v>44236.61320652778</v>
      </c>
      <c r="H223" s="10">
        <f>TODAY()+238</f>
        <v>44237.61320652778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11" t="s">
        <v>0</v>
      </c>
      <c r="B224" s="7" t="s">
        <v>406</v>
      </c>
      <c r="C224" s="7" t="s">
        <v>0</v>
      </c>
      <c r="D224" s="7" t="s">
        <v>407</v>
      </c>
      <c r="E224" s="7"/>
      <c r="F224" s="7" t="s">
        <v>0</v>
      </c>
      <c r="G224" s="8">
        <f>TODAY()+239</f>
        <v>44238.61320652778</v>
      </c>
      <c r="H224" s="8">
        <f>TODAY()+254</f>
        <v>44253.61320652778</v>
      </c>
      <c r="I224" s="7" t="s">
        <v>0</v>
      </c>
      <c r="J224" s="7">
        <v>0</v>
      </c>
      <c r="K224" s="7">
        <v>88</v>
      </c>
      <c r="L224" s="7">
        <v>0</v>
      </c>
      <c r="M224" s="7">
        <v>0</v>
      </c>
      <c r="N224" s="7" t="s">
        <v>0</v>
      </c>
      <c r="O224" s="7" t="s">
        <v>0</v>
      </c>
      <c r="P224" s="7" t="s">
        <v>0</v>
      </c>
      <c r="Q224" s="7">
        <v>0</v>
      </c>
      <c r="R224" s="7">
        <v>0</v>
      </c>
    </row>
    <row r="225" spans="1:18" x14ac:dyDescent="0.25">
      <c r="A225" s="9" t="s">
        <v>0</v>
      </c>
      <c r="B225" t="s">
        <v>408</v>
      </c>
      <c r="C225" t="s">
        <v>0</v>
      </c>
      <c r="D225" t="s">
        <v>0</v>
      </c>
      <c r="E225" t="s">
        <v>331</v>
      </c>
      <c r="F225" t="s">
        <v>0</v>
      </c>
      <c r="G225" s="10">
        <f>TODAY()+239</f>
        <v>44238.61320652778</v>
      </c>
      <c r="H225" s="10">
        <f>TODAY()+240</f>
        <v>44239.61320652778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409</v>
      </c>
      <c r="C226" t="s">
        <v>0</v>
      </c>
      <c r="D226" t="s">
        <v>0</v>
      </c>
      <c r="E226" t="s">
        <v>333</v>
      </c>
      <c r="F226" t="s">
        <v>0</v>
      </c>
      <c r="G226" s="10">
        <f>TODAY()+240</f>
        <v>44239.61320652778</v>
      </c>
      <c r="H226" s="10">
        <f>TODAY()+241</f>
        <v>44240.61320652778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410</v>
      </c>
      <c r="C227" t="s">
        <v>0</v>
      </c>
      <c r="D227" t="s">
        <v>0</v>
      </c>
      <c r="E227" t="s">
        <v>335</v>
      </c>
      <c r="F227" t="s">
        <v>0</v>
      </c>
      <c r="G227" s="10">
        <f>TODAY()+241</f>
        <v>44240.61320653935</v>
      </c>
      <c r="H227" s="10">
        <f>TODAY()+242</f>
        <v>44241.61320653935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9" t="s">
        <v>0</v>
      </c>
      <c r="B228" t="s">
        <v>411</v>
      </c>
      <c r="C228" t="s">
        <v>0</v>
      </c>
      <c r="D228" t="s">
        <v>0</v>
      </c>
      <c r="E228" t="s">
        <v>337</v>
      </c>
      <c r="F228" t="s">
        <v>0</v>
      </c>
      <c r="G228" s="10">
        <f>TODAY()+242</f>
        <v>44241.61320653935</v>
      </c>
      <c r="H228" s="10">
        <f>TODAY()+244</f>
        <v>44243.61320653935</v>
      </c>
      <c r="I228" t="s">
        <v>0</v>
      </c>
      <c r="J228">
        <v>0</v>
      </c>
      <c r="K228">
        <v>8</v>
      </c>
      <c r="L228">
        <v>0</v>
      </c>
      <c r="M228">
        <v>0</v>
      </c>
      <c r="N228" t="s">
        <v>23</v>
      </c>
      <c r="O228" t="s">
        <v>24</v>
      </c>
      <c r="P228" t="s">
        <v>0</v>
      </c>
      <c r="Q228">
        <v>0</v>
      </c>
      <c r="R228">
        <v>0</v>
      </c>
    </row>
    <row r="229" spans="1:18" x14ac:dyDescent="0.25">
      <c r="A229" s="9" t="s">
        <v>0</v>
      </c>
      <c r="B229" t="s">
        <v>412</v>
      </c>
      <c r="C229" t="s">
        <v>0</v>
      </c>
      <c r="D229" t="s">
        <v>0</v>
      </c>
      <c r="E229" t="s">
        <v>339</v>
      </c>
      <c r="F229" t="s">
        <v>0</v>
      </c>
      <c r="G229" s="10">
        <f>TODAY()+243</f>
        <v>44242.61320653935</v>
      </c>
      <c r="H229" s="10">
        <f>TODAY()+244</f>
        <v>44243.61320653935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413</v>
      </c>
      <c r="C230" t="s">
        <v>0</v>
      </c>
      <c r="D230" t="s">
        <v>0</v>
      </c>
      <c r="E230" t="s">
        <v>341</v>
      </c>
      <c r="F230" t="s">
        <v>0</v>
      </c>
      <c r="G230" s="10">
        <f>TODAY()+244</f>
        <v>44243.61320653935</v>
      </c>
      <c r="H230" s="10">
        <f>TODAY()+245</f>
        <v>44244.61320653935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414</v>
      </c>
      <c r="C231" t="s">
        <v>0</v>
      </c>
      <c r="D231" t="s">
        <v>0</v>
      </c>
      <c r="E231" t="s">
        <v>343</v>
      </c>
      <c r="F231" t="s">
        <v>0</v>
      </c>
      <c r="G231" s="10">
        <f>TODAY()+245</f>
        <v>44244.61320653935</v>
      </c>
      <c r="H231" s="10">
        <f>TODAY()+246</f>
        <v>44245.61320653935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415</v>
      </c>
      <c r="C232" t="s">
        <v>0</v>
      </c>
      <c r="D232" t="s">
        <v>0</v>
      </c>
      <c r="E232" t="s">
        <v>345</v>
      </c>
      <c r="F232" t="s">
        <v>0</v>
      </c>
      <c r="G232" s="10">
        <f>TODAY()+246</f>
        <v>44245.61320653935</v>
      </c>
      <c r="H232" s="10">
        <f>TODAY()+247</f>
        <v>44246.61320655093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416</v>
      </c>
      <c r="C233" t="s">
        <v>0</v>
      </c>
      <c r="D233" t="s">
        <v>0</v>
      </c>
      <c r="E233" t="s">
        <v>347</v>
      </c>
      <c r="F233" t="s">
        <v>0</v>
      </c>
      <c r="G233" s="10">
        <f>TODAY()+247</f>
        <v>44246.61320655093</v>
      </c>
      <c r="H233" s="10">
        <f>TODAY()+248</f>
        <v>44247.61320655093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417</v>
      </c>
      <c r="C234" t="s">
        <v>0</v>
      </c>
      <c r="D234" t="s">
        <v>0</v>
      </c>
      <c r="E234" t="s">
        <v>349</v>
      </c>
      <c r="F234" t="s">
        <v>0</v>
      </c>
      <c r="G234" s="10">
        <f>TODAY()+248</f>
        <v>44247.61320655093</v>
      </c>
      <c r="H234" s="10">
        <f>TODAY()+249</f>
        <v>44248.61320655093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418</v>
      </c>
      <c r="C235" t="s">
        <v>0</v>
      </c>
      <c r="D235" t="s">
        <v>0</v>
      </c>
      <c r="E235" t="s">
        <v>351</v>
      </c>
      <c r="F235" t="s">
        <v>0</v>
      </c>
      <c r="G235" s="10">
        <f>TODAY()+249</f>
        <v>44248.61320655093</v>
      </c>
      <c r="H235" s="10">
        <f>TODAY()+251</f>
        <v>44250.61320655093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419</v>
      </c>
      <c r="C236" t="s">
        <v>0</v>
      </c>
      <c r="D236" t="s">
        <v>0</v>
      </c>
      <c r="E236" t="s">
        <v>353</v>
      </c>
      <c r="F236" t="s">
        <v>0</v>
      </c>
      <c r="G236" s="10">
        <f>TODAY()+251</f>
        <v>44250.61320655093</v>
      </c>
      <c r="H236" s="10">
        <f>TODAY()+252</f>
        <v>44251.61320655093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420</v>
      </c>
      <c r="C237" t="s">
        <v>0</v>
      </c>
      <c r="D237" t="s">
        <v>0</v>
      </c>
      <c r="E237" t="s">
        <v>355</v>
      </c>
      <c r="F237" t="s">
        <v>0</v>
      </c>
      <c r="G237" s="10">
        <f>TODAY()+252</f>
        <v>44251.61320655093</v>
      </c>
      <c r="H237" s="10">
        <f>TODAY()+253</f>
        <v>44252.61320655093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421</v>
      </c>
      <c r="C238" t="s">
        <v>0</v>
      </c>
      <c r="D238" t="s">
        <v>0</v>
      </c>
      <c r="E238" t="s">
        <v>357</v>
      </c>
      <c r="F238" t="s">
        <v>0</v>
      </c>
      <c r="G238" s="10">
        <f>TODAY()+253</f>
        <v>44252.61320655093</v>
      </c>
      <c r="H238" s="10">
        <f>TODAY()+254</f>
        <v>44253.61320655093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11" t="s">
        <v>0</v>
      </c>
      <c r="B239" s="7" t="s">
        <v>422</v>
      </c>
      <c r="C239" s="7" t="s">
        <v>0</v>
      </c>
      <c r="D239" s="7" t="s">
        <v>423</v>
      </c>
      <c r="E239" s="7"/>
      <c r="F239" s="7" t="s">
        <v>0</v>
      </c>
      <c r="G239" s="8">
        <f>TODAY()+255</f>
        <v>44254.61320655093</v>
      </c>
      <c r="H239" s="8">
        <f>TODAY()+270</f>
        <v>44269.61320655093</v>
      </c>
      <c r="I239" s="7" t="s">
        <v>0</v>
      </c>
      <c r="J239" s="7">
        <v>0</v>
      </c>
      <c r="K239" s="7">
        <v>88</v>
      </c>
      <c r="L239" s="7">
        <v>0</v>
      </c>
      <c r="M239" s="7">
        <v>0</v>
      </c>
      <c r="N239" s="7" t="s">
        <v>0</v>
      </c>
      <c r="O239" s="7" t="s">
        <v>0</v>
      </c>
      <c r="P239" s="7" t="s">
        <v>0</v>
      </c>
      <c r="Q239" s="7">
        <v>0</v>
      </c>
      <c r="R239" s="7">
        <v>0</v>
      </c>
    </row>
    <row r="240" spans="1:18" x14ac:dyDescent="0.25">
      <c r="A240" s="9" t="s">
        <v>0</v>
      </c>
      <c r="B240" t="s">
        <v>424</v>
      </c>
      <c r="C240" t="s">
        <v>0</v>
      </c>
      <c r="D240" t="s">
        <v>0</v>
      </c>
      <c r="E240" t="s">
        <v>331</v>
      </c>
      <c r="F240" t="s">
        <v>0</v>
      </c>
      <c r="G240" s="10">
        <f>TODAY()+255</f>
        <v>44254.6132065625</v>
      </c>
      <c r="H240" s="10">
        <f>TODAY()+256</f>
        <v>44255.6132065625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425</v>
      </c>
      <c r="C241" t="s">
        <v>0</v>
      </c>
      <c r="D241" t="s">
        <v>0</v>
      </c>
      <c r="E241" t="s">
        <v>333</v>
      </c>
      <c r="F241" t="s">
        <v>0</v>
      </c>
      <c r="G241" s="10">
        <f>TODAY()+256</f>
        <v>44255.6132065625</v>
      </c>
      <c r="H241" s="10">
        <f>TODAY()+258</f>
        <v>44257.6132065625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426</v>
      </c>
      <c r="C242" t="s">
        <v>0</v>
      </c>
      <c r="D242" t="s">
        <v>0</v>
      </c>
      <c r="E242" t="s">
        <v>335</v>
      </c>
      <c r="F242" t="s">
        <v>0</v>
      </c>
      <c r="G242" s="10">
        <f>TODAY()+257</f>
        <v>44256.6132065625</v>
      </c>
      <c r="H242" s="10">
        <f>TODAY()+258</f>
        <v>44257.6132065625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427</v>
      </c>
      <c r="C243" t="s">
        <v>0</v>
      </c>
      <c r="D243" t="s">
        <v>0</v>
      </c>
      <c r="E243" t="s">
        <v>337</v>
      </c>
      <c r="F243" t="s">
        <v>0</v>
      </c>
      <c r="G243" s="10">
        <f>TODAY()+258</f>
        <v>44257.6132065625</v>
      </c>
      <c r="H243" s="10">
        <f>TODAY()+259</f>
        <v>44258.6132065625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9" t="s">
        <v>0</v>
      </c>
      <c r="B244" t="s">
        <v>428</v>
      </c>
      <c r="C244" t="s">
        <v>0</v>
      </c>
      <c r="D244" t="s">
        <v>0</v>
      </c>
      <c r="E244" t="s">
        <v>339</v>
      </c>
      <c r="F244" t="s">
        <v>0</v>
      </c>
      <c r="G244" s="10">
        <f>TODAY()+259</f>
        <v>44258.6132065625</v>
      </c>
      <c r="H244" s="10">
        <f>TODAY()+260</f>
        <v>44259.6132065625</v>
      </c>
      <c r="I244" t="s">
        <v>0</v>
      </c>
      <c r="J244">
        <v>0</v>
      </c>
      <c r="K244">
        <v>8</v>
      </c>
      <c r="L244">
        <v>0</v>
      </c>
      <c r="M244">
        <v>0</v>
      </c>
      <c r="N244" t="s">
        <v>23</v>
      </c>
      <c r="O244" t="s">
        <v>24</v>
      </c>
      <c r="P244" t="s">
        <v>0</v>
      </c>
      <c r="Q244">
        <v>0</v>
      </c>
      <c r="R244">
        <v>0</v>
      </c>
    </row>
    <row r="245" spans="1:18" x14ac:dyDescent="0.25">
      <c r="A245" s="9" t="s">
        <v>0</v>
      </c>
      <c r="B245" t="s">
        <v>429</v>
      </c>
      <c r="C245" t="s">
        <v>0</v>
      </c>
      <c r="D245" t="s">
        <v>0</v>
      </c>
      <c r="E245" t="s">
        <v>341</v>
      </c>
      <c r="F245" t="s">
        <v>0</v>
      </c>
      <c r="G245" s="10">
        <f>TODAY()+260</f>
        <v>44259.6132065625</v>
      </c>
      <c r="H245" s="10">
        <f>TODAY()+261</f>
        <v>44260.6132065625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430</v>
      </c>
      <c r="C246" t="s">
        <v>0</v>
      </c>
      <c r="D246" t="s">
        <v>0</v>
      </c>
      <c r="E246" t="s">
        <v>343</v>
      </c>
      <c r="F246" t="s">
        <v>0</v>
      </c>
      <c r="G246" s="10">
        <f>TODAY()+261</f>
        <v>44260.6132065625</v>
      </c>
      <c r="H246" s="10">
        <f>TODAY()+262</f>
        <v>44261.6132065625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431</v>
      </c>
      <c r="C247" t="s">
        <v>0</v>
      </c>
      <c r="D247" t="s">
        <v>0</v>
      </c>
      <c r="E247" t="s">
        <v>345</v>
      </c>
      <c r="F247" t="s">
        <v>0</v>
      </c>
      <c r="G247" s="10">
        <f>TODAY()+262</f>
        <v>44261.6132065625</v>
      </c>
      <c r="H247" s="10">
        <f>TODAY()+263</f>
        <v>44262.6132065625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432</v>
      </c>
      <c r="C248" t="s">
        <v>0</v>
      </c>
      <c r="D248" t="s">
        <v>0</v>
      </c>
      <c r="E248" t="s">
        <v>347</v>
      </c>
      <c r="F248" t="s">
        <v>0</v>
      </c>
      <c r="G248" s="10">
        <f>TODAY()+263</f>
        <v>44262.6132065625</v>
      </c>
      <c r="H248" s="10">
        <f>TODAY()+265</f>
        <v>44264.6132065625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433</v>
      </c>
      <c r="C249" t="s">
        <v>0</v>
      </c>
      <c r="D249" t="s">
        <v>0</v>
      </c>
      <c r="E249" t="s">
        <v>349</v>
      </c>
      <c r="F249" t="s">
        <v>0</v>
      </c>
      <c r="G249" s="10">
        <f>TODAY()+264</f>
        <v>44263.6132065625</v>
      </c>
      <c r="H249" s="10">
        <f>TODAY()+265</f>
        <v>44264.6132065625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434</v>
      </c>
      <c r="C250" t="s">
        <v>0</v>
      </c>
      <c r="D250" t="s">
        <v>0</v>
      </c>
      <c r="E250" t="s">
        <v>351</v>
      </c>
      <c r="F250" t="s">
        <v>0</v>
      </c>
      <c r="G250" s="10">
        <f>TODAY()+265</f>
        <v>44264.613206574075</v>
      </c>
      <c r="H250" s="10">
        <f>TODAY()+266</f>
        <v>44265.613206574075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435</v>
      </c>
      <c r="C251" t="s">
        <v>0</v>
      </c>
      <c r="D251" t="s">
        <v>0</v>
      </c>
      <c r="E251" t="s">
        <v>353</v>
      </c>
      <c r="F251" t="s">
        <v>0</v>
      </c>
      <c r="G251" s="10">
        <f>TODAY()+267</f>
        <v>44266.613206574075</v>
      </c>
      <c r="H251" s="10">
        <f>TODAY()+268</f>
        <v>44267.613206574075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436</v>
      </c>
      <c r="C252" t="s">
        <v>0</v>
      </c>
      <c r="D252" t="s">
        <v>0</v>
      </c>
      <c r="E252" t="s">
        <v>355</v>
      </c>
      <c r="F252" t="s">
        <v>0</v>
      </c>
      <c r="G252" s="10">
        <f>TODAY()+268</f>
        <v>44267.613206574075</v>
      </c>
      <c r="H252" s="10">
        <f>TODAY()+269</f>
        <v>44268.613206574075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437</v>
      </c>
      <c r="C253" t="s">
        <v>0</v>
      </c>
      <c r="D253" t="s">
        <v>0</v>
      </c>
      <c r="E253" t="s">
        <v>357</v>
      </c>
      <c r="F253" t="s">
        <v>0</v>
      </c>
      <c r="G253" s="10">
        <f>TODAY()+269</f>
        <v>44268.613206574075</v>
      </c>
      <c r="H253" s="10">
        <f>TODAY()+270</f>
        <v>44269.613206574075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11" t="s">
        <v>0</v>
      </c>
      <c r="B254" s="7" t="s">
        <v>438</v>
      </c>
      <c r="C254" s="7" t="s">
        <v>0</v>
      </c>
      <c r="D254" s="7" t="s">
        <v>439</v>
      </c>
      <c r="E254" s="7"/>
      <c r="F254" s="7" t="s">
        <v>0</v>
      </c>
      <c r="G254" s="8">
        <f>TODAY()+271</f>
        <v>44270.613206574075</v>
      </c>
      <c r="H254" s="8">
        <f>TODAY()+286</f>
        <v>44285.613206574075</v>
      </c>
      <c r="I254" s="7" t="s">
        <v>0</v>
      </c>
      <c r="J254" s="7">
        <v>0</v>
      </c>
      <c r="K254" s="7">
        <v>88</v>
      </c>
      <c r="L254" s="7">
        <v>0</v>
      </c>
      <c r="M254" s="7">
        <v>0</v>
      </c>
      <c r="N254" s="7" t="s">
        <v>0</v>
      </c>
      <c r="O254" s="7" t="s">
        <v>0</v>
      </c>
      <c r="P254" s="7" t="s">
        <v>0</v>
      </c>
      <c r="Q254" s="7">
        <v>0</v>
      </c>
      <c r="R254" s="7">
        <v>0</v>
      </c>
    </row>
    <row r="255" spans="1:18" x14ac:dyDescent="0.25">
      <c r="A255" s="9" t="s">
        <v>0</v>
      </c>
      <c r="B255" t="s">
        <v>440</v>
      </c>
      <c r="C255" t="s">
        <v>0</v>
      </c>
      <c r="D255" t="s">
        <v>0</v>
      </c>
      <c r="E255" t="s">
        <v>331</v>
      </c>
      <c r="F255" t="s">
        <v>0</v>
      </c>
      <c r="G255" s="10">
        <f>TODAY()+271</f>
        <v>44270.613206574075</v>
      </c>
      <c r="H255" s="10">
        <f>TODAY()+272</f>
        <v>44271.613206574075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441</v>
      </c>
      <c r="C256" t="s">
        <v>0</v>
      </c>
      <c r="D256" t="s">
        <v>0</v>
      </c>
      <c r="E256" t="s">
        <v>333</v>
      </c>
      <c r="F256" t="s">
        <v>0</v>
      </c>
      <c r="G256" s="10">
        <f>TODAY()+272</f>
        <v>44271.613206574075</v>
      </c>
      <c r="H256" s="10">
        <f>TODAY()+273</f>
        <v>44272.613206574075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442</v>
      </c>
      <c r="C257" t="s">
        <v>0</v>
      </c>
      <c r="D257" t="s">
        <v>0</v>
      </c>
      <c r="E257" t="s">
        <v>335</v>
      </c>
      <c r="F257" t="s">
        <v>0</v>
      </c>
      <c r="G257" s="10">
        <f>TODAY()+273</f>
        <v>44272.613206574075</v>
      </c>
      <c r="H257" s="10">
        <f>TODAY()+274</f>
        <v>44273.613206574075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443</v>
      </c>
      <c r="C258" t="s">
        <v>0</v>
      </c>
      <c r="D258" t="s">
        <v>0</v>
      </c>
      <c r="E258" t="s">
        <v>337</v>
      </c>
      <c r="F258" t="s">
        <v>0</v>
      </c>
      <c r="G258" s="10">
        <f>TODAY()+274</f>
        <v>44273.61320659722</v>
      </c>
      <c r="H258" s="10">
        <f>TODAY()+275</f>
        <v>44274.61320659722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444</v>
      </c>
      <c r="C259" t="s">
        <v>0</v>
      </c>
      <c r="D259" t="s">
        <v>0</v>
      </c>
      <c r="E259" t="s">
        <v>339</v>
      </c>
      <c r="F259" t="s">
        <v>0</v>
      </c>
      <c r="G259" s="10">
        <f>TODAY()+275</f>
        <v>44274.61320659722</v>
      </c>
      <c r="H259" s="10">
        <f>TODAY()+276</f>
        <v>44275.61320659722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9" t="s">
        <v>0</v>
      </c>
      <c r="B260" t="s">
        <v>445</v>
      </c>
      <c r="C260" t="s">
        <v>0</v>
      </c>
      <c r="D260" t="s">
        <v>0</v>
      </c>
      <c r="E260" t="s">
        <v>341</v>
      </c>
      <c r="F260" t="s">
        <v>0</v>
      </c>
      <c r="G260" s="10">
        <f>TODAY()+276</f>
        <v>44275.61320659722</v>
      </c>
      <c r="H260" s="10">
        <f>TODAY()+277</f>
        <v>44276.61320659722</v>
      </c>
      <c r="I260" t="s">
        <v>0</v>
      </c>
      <c r="J260">
        <v>0</v>
      </c>
      <c r="K260">
        <v>8</v>
      </c>
      <c r="L260">
        <v>0</v>
      </c>
      <c r="M260">
        <v>0</v>
      </c>
      <c r="N260" t="s">
        <v>23</v>
      </c>
      <c r="O260" t="s">
        <v>24</v>
      </c>
      <c r="P260" t="s">
        <v>0</v>
      </c>
      <c r="Q260">
        <v>0</v>
      </c>
      <c r="R260">
        <v>0</v>
      </c>
    </row>
    <row r="261" spans="1:18" x14ac:dyDescent="0.25">
      <c r="A261" s="9" t="s">
        <v>0</v>
      </c>
      <c r="B261" t="s">
        <v>446</v>
      </c>
      <c r="C261" t="s">
        <v>0</v>
      </c>
      <c r="D261" t="s">
        <v>0</v>
      </c>
      <c r="E261" t="s">
        <v>343</v>
      </c>
      <c r="F261" t="s">
        <v>0</v>
      </c>
      <c r="G261" s="10">
        <f>TODAY()+277</f>
        <v>44276.61320659722</v>
      </c>
      <c r="H261" s="10">
        <f>TODAY()+279</f>
        <v>44278.61320659722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447</v>
      </c>
      <c r="C262" t="s">
        <v>0</v>
      </c>
      <c r="D262" t="s">
        <v>0</v>
      </c>
      <c r="E262" t="s">
        <v>345</v>
      </c>
      <c r="F262" t="s">
        <v>0</v>
      </c>
      <c r="G262" s="10">
        <f>TODAY()+278</f>
        <v>44277.61320659722</v>
      </c>
      <c r="H262" s="10">
        <f>TODAY()+279</f>
        <v>44278.61320659722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448</v>
      </c>
      <c r="C263" t="s">
        <v>0</v>
      </c>
      <c r="D263" t="s">
        <v>0</v>
      </c>
      <c r="E263" t="s">
        <v>347</v>
      </c>
      <c r="F263" t="s">
        <v>0</v>
      </c>
      <c r="G263" s="10">
        <f>TODAY()+279</f>
        <v>44278.61320659722</v>
      </c>
      <c r="H263" s="10">
        <f>TODAY()+280</f>
        <v>44279.61320659722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449</v>
      </c>
      <c r="C264" t="s">
        <v>0</v>
      </c>
      <c r="D264" t="s">
        <v>0</v>
      </c>
      <c r="E264" t="s">
        <v>349</v>
      </c>
      <c r="F264" t="s">
        <v>0</v>
      </c>
      <c r="G264" s="10">
        <f>TODAY()+280</f>
        <v>44279.61320659722</v>
      </c>
      <c r="H264" s="10">
        <f>TODAY()+281</f>
        <v>44280.61320659722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450</v>
      </c>
      <c r="C265" t="s">
        <v>0</v>
      </c>
      <c r="D265" t="s">
        <v>0</v>
      </c>
      <c r="E265" t="s">
        <v>351</v>
      </c>
      <c r="F265" t="s">
        <v>0</v>
      </c>
      <c r="G265" s="10">
        <f>TODAY()+281</f>
        <v>44280.61320659722</v>
      </c>
      <c r="H265" s="10">
        <f>TODAY()+282</f>
        <v>44281.61320659722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451</v>
      </c>
      <c r="C266" t="s">
        <v>0</v>
      </c>
      <c r="D266" t="s">
        <v>0</v>
      </c>
      <c r="E266" t="s">
        <v>353</v>
      </c>
      <c r="F266" t="s">
        <v>0</v>
      </c>
      <c r="G266" s="10">
        <f>TODAY()+283</f>
        <v>44282.613206608796</v>
      </c>
      <c r="H266" s="10">
        <f>TODAY()+284</f>
        <v>44283.613206608796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452</v>
      </c>
      <c r="C267" t="s">
        <v>0</v>
      </c>
      <c r="D267" t="s">
        <v>0</v>
      </c>
      <c r="E267" t="s">
        <v>355</v>
      </c>
      <c r="F267" t="s">
        <v>0</v>
      </c>
      <c r="G267" s="10">
        <f>TODAY()+284</f>
        <v>44283.613206608796</v>
      </c>
      <c r="H267" s="10">
        <f>TODAY()+286</f>
        <v>44285.613206608796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453</v>
      </c>
      <c r="C268" t="s">
        <v>0</v>
      </c>
      <c r="D268" t="s">
        <v>0</v>
      </c>
      <c r="E268" t="s">
        <v>357</v>
      </c>
      <c r="F268" t="s">
        <v>0</v>
      </c>
      <c r="G268" s="10">
        <f>TODAY()+285</f>
        <v>44284.613206608796</v>
      </c>
      <c r="H268" s="10">
        <f>TODAY()+286</f>
        <v>44285.613206608796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" x14ac:dyDescent="0.25">
      <c r="A269" t="s">
        <v>0</v>
      </c>
    </row>
    <row r="270" spans="1:18" x14ac:dyDescent="0.25">
      <c r="A270" s="12" t="s">
        <v>454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x14ac:dyDescent="0.25">
      <c r="A271" s="12" t="s">
        <v>455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</sheetData>
  <mergeCells count="156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79:E179"/>
    <mergeCell ref="D194:E194"/>
    <mergeCell ref="D209:E209"/>
    <mergeCell ref="D224:E224"/>
    <mergeCell ref="D239:E239"/>
    <mergeCell ref="D254:E254"/>
    <mergeCell ref="A270:R270"/>
    <mergeCell ref="A271:R271"/>
  </mergeCells>
  <hyperlinks>
    <hyperlink ref="H2" r:id="rId1" tooltip="GanttPRO.com"/>
    <hyperlink ref="A270" r:id="rId2" tooltip="GanttPRO.com"/>
    <hyperlink ref="A27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Marketing Strategy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2020-06-17T14:43:01Z</dcterms:created>
  <dcterms:modified xsi:type="dcterms:W3CDTF">2020-06-17T14:43:01Z</dcterms:modified>
</cp:coreProperties>
</file>