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Book Marketing Plan" state="visible" r:id="rId4"/>
  </sheets>
  <calcPr calcId="171027" fullCalcOnLoad="1"/>
</workbook>
</file>

<file path=xl/sharedStrings.xml><?xml version="1.0" encoding="utf-8"?>
<sst xmlns="http://schemas.openxmlformats.org/spreadsheetml/2006/main" count="764" uniqueCount="168">
  <si>
    <t/>
  </si>
  <si>
    <t xml:space="preserve">Create professional Gantt charts in GanttPRO in a few clicks      </t>
  </si>
  <si>
    <t>Book Marketing Plan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</si>
  <si>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</si>
  <si>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</si>
  <si>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</si>
  <si>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</si>
  <si>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</si>
  <si>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</si>
  <si>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</si>
  <si>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</si>
  <si>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</si>
  <si>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</si>
  <si>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</si>
  <si>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</si>
  <si>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</si>
  <si>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</si>
  <si>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</si>
  <si>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</si>
  <si>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</si>
  <si>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Market analysis before the start</t>
  </si>
  <si>
    <t>1.1</t>
  </si>
  <si>
    <t>Competitors analysis</t>
  </si>
  <si>
    <t>Open</t>
  </si>
  <si>
    <t>Medium</t>
  </si>
  <si>
    <t>1.2</t>
  </si>
  <si>
    <t>SWOT analysis</t>
  </si>
  <si>
    <t>1.3</t>
  </si>
  <si>
    <t>Target audience analysis</t>
  </si>
  <si>
    <t>2</t>
  </si>
  <si>
    <t>Digital marketing plan</t>
  </si>
  <si>
    <t>2.1</t>
  </si>
  <si>
    <t>WEBSITE</t>
  </si>
  <si>
    <t>2.1.1</t>
  </si>
  <si>
    <t>Email list signup</t>
  </si>
  <si>
    <t>2.1.2</t>
  </si>
  <si>
    <t>Author bio</t>
  </si>
  <si>
    <t>2.1.3</t>
  </si>
  <si>
    <t>Speaking page</t>
  </si>
  <si>
    <t>2.1.4</t>
  </si>
  <si>
    <t>Book page</t>
  </si>
  <si>
    <t>2.1.5</t>
  </si>
  <si>
    <t>Blog</t>
  </si>
  <si>
    <t>2.1.6</t>
  </si>
  <si>
    <t>Evergreen content</t>
  </si>
  <si>
    <t>2.1.7</t>
  </si>
  <si>
    <t>Links to social media</t>
  </si>
  <si>
    <t>2.2</t>
  </si>
  <si>
    <t>SOCIAL MEDIA</t>
  </si>
  <si>
    <t>2.2.1</t>
  </si>
  <si>
    <t>Facebook Page</t>
  </si>
  <si>
    <t>2.2.2</t>
  </si>
  <si>
    <t>Twitter</t>
  </si>
  <si>
    <t>2.2.3</t>
  </si>
  <si>
    <t>LinkedIn</t>
  </si>
  <si>
    <t>2.2.4</t>
  </si>
  <si>
    <t>Pinterest</t>
  </si>
  <si>
    <t>2.2.5</t>
  </si>
  <si>
    <t>YouTube</t>
  </si>
  <si>
    <t>2.3</t>
  </si>
  <si>
    <t>EMAIL MARKETING</t>
  </si>
  <si>
    <t>2.3.1</t>
  </si>
  <si>
    <t>Automated emails</t>
  </si>
  <si>
    <t>2.3.2</t>
  </si>
  <si>
    <t>Email list sign-up</t>
  </si>
  <si>
    <t>2.3.3</t>
  </si>
  <si>
    <t>Custom template</t>
  </si>
  <si>
    <t>2.4</t>
  </si>
  <si>
    <t>PODCASTING</t>
  </si>
  <si>
    <t>2.4.1</t>
  </si>
  <si>
    <t>Create podcast episodes</t>
  </si>
  <si>
    <t>2.4.2</t>
  </si>
  <si>
    <t>Add you podcast on iTunes</t>
  </si>
  <si>
    <t>2.5</t>
  </si>
  <si>
    <t>AMAZON PRESENCE</t>
  </si>
  <si>
    <t>2.5.1</t>
  </si>
  <si>
    <t>2.5.2</t>
  </si>
  <si>
    <t>Product description</t>
  </si>
  <si>
    <t>2.5.3</t>
  </si>
  <si>
    <t>Endorsements and reviews</t>
  </si>
  <si>
    <t>2.5.4</t>
  </si>
  <si>
    <t>Author page</t>
  </si>
  <si>
    <t>2.5.5</t>
  </si>
  <si>
    <t>2.5.6</t>
  </si>
  <si>
    <t>Blog and Twitter feeds (linked)</t>
  </si>
  <si>
    <t>2.5.7</t>
  </si>
  <si>
    <t>Videos</t>
  </si>
  <si>
    <t>2.6</t>
  </si>
  <si>
    <t>BOOK TRAILER</t>
  </si>
  <si>
    <t>2.6.1</t>
  </si>
  <si>
    <t>Script</t>
  </si>
  <si>
    <t>2.6.2</t>
  </si>
  <si>
    <t>Production</t>
  </si>
  <si>
    <t>2.6.3</t>
  </si>
  <si>
    <t>Post production</t>
  </si>
  <si>
    <t>2.7</t>
  </si>
  <si>
    <t>MEDIA OUTREACH</t>
  </si>
  <si>
    <t>2.7.1</t>
  </si>
  <si>
    <t>Media list</t>
  </si>
  <si>
    <t>2.7.2</t>
  </si>
  <si>
    <t>List of pitches and angles</t>
  </si>
  <si>
    <t>2.7.3</t>
  </si>
  <si>
    <t>Email templates for outreach</t>
  </si>
  <si>
    <t>2.7.4</t>
  </si>
  <si>
    <t>Spreadsheet for tracking outreach results</t>
  </si>
  <si>
    <t>2.8</t>
  </si>
  <si>
    <t>PAID ADVERTISING</t>
  </si>
  <si>
    <t>2.8.1</t>
  </si>
  <si>
    <t>Google Adwords</t>
  </si>
  <si>
    <t>2.8.2</t>
  </si>
  <si>
    <t>Facebook ads</t>
  </si>
  <si>
    <t>2.8.3</t>
  </si>
  <si>
    <t>LinkedIn ads</t>
  </si>
  <si>
    <t>2.8.4</t>
  </si>
  <si>
    <t>Instagram ads</t>
  </si>
  <si>
    <t>2.8.5</t>
  </si>
  <si>
    <t>StumbleUpon ads</t>
  </si>
  <si>
    <t>2.8.6</t>
  </si>
  <si>
    <t>Book aggregators</t>
  </si>
  <si>
    <t>2.9</t>
  </si>
  <si>
    <t>ONLINE BOOK TOUR</t>
  </si>
  <si>
    <t>2.9.1</t>
  </si>
  <si>
    <t>Interviews on podcasts and blogs</t>
  </si>
  <si>
    <t>2.9.2</t>
  </si>
  <si>
    <t>Guest posts</t>
  </si>
  <si>
    <t>2.9.3</t>
  </si>
  <si>
    <t>Live chats</t>
  </si>
  <si>
    <t>2.9.4</t>
  </si>
  <si>
    <t>Webinars</t>
  </si>
  <si>
    <t>2.9.5</t>
  </si>
  <si>
    <t>Lections</t>
  </si>
  <si>
    <t>3</t>
  </si>
  <si>
    <t>Offline marketing</t>
  </si>
  <si>
    <t>3.1</t>
  </si>
  <si>
    <t>LOCAL OPPORTUNITIES</t>
  </si>
  <si>
    <t>3.1.1</t>
  </si>
  <si>
    <t>Bookstores</t>
  </si>
  <si>
    <t>3.1.2</t>
  </si>
  <si>
    <t>Groups, clubs, associations</t>
  </si>
  <si>
    <t>3.1.3</t>
  </si>
  <si>
    <t>Newspapers, TV, radio, etc.</t>
  </si>
  <si>
    <t>3.1.4</t>
  </si>
  <si>
    <t>Schools, universities, etc.</t>
  </si>
  <si>
    <t>3.2</t>
  </si>
  <si>
    <t>LIVE EVENTS</t>
  </si>
  <si>
    <t>3.2.1</t>
  </si>
  <si>
    <t>Speak at conferences, conventions, and festivals</t>
  </si>
  <si>
    <t>3.2.2</t>
  </si>
  <si>
    <t>Host events at conferences, conventions, and festivals</t>
  </si>
  <si>
    <t>3.3</t>
  </si>
  <si>
    <t>MEET WITH READERS</t>
  </si>
  <si>
    <t>3.3.1</t>
  </si>
  <si>
    <t>Choose the right locations for events</t>
  </si>
  <si>
    <t>3.3.2</t>
  </si>
  <si>
    <t>Make connections and set dates</t>
  </si>
  <si>
    <t>3.3.3</t>
  </si>
  <si>
    <t>Pre-plan and book your travel itinerary</t>
  </si>
  <si>
    <t>3.4</t>
  </si>
  <si>
    <t>ADVERTISING</t>
  </si>
  <si>
    <t>3.4.1</t>
  </si>
  <si>
    <t>Advertising on magazines</t>
  </si>
  <si>
    <t>3.4.2</t>
  </si>
  <si>
    <t>Advertising in book shop</t>
  </si>
  <si>
    <t>3.4.3</t>
  </si>
  <si>
    <t>Brochures/flyers</t>
  </si>
  <si>
    <t>3.4.4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</si>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</sst>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Book Marketing Plan_(GanttPRO.com)_16 06 2020 17 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Book Marketing Plan_(GanttPRO.com)_16 06 2020 17 57" TargetMode="External"/><Relationship Id="rId2" Type="http://schemas.openxmlformats.org/officeDocument/2006/relationships/hyperlink" Target="https://ganttpro.com?utm_source=excel_generated_footer_text_1&amp;title=Book Marketing Plan_(GanttPRO.com)_16 06 2020 17 57" TargetMode="External"/><Relationship Id="rId3" Type="http://schemas.openxmlformats.org/officeDocument/2006/relationships/hyperlink" Target="https://ganttpro.com?utm_source=excel_generated_footer_text_2&amp;title=Book Marketing Plan_(GanttPRO.com)_16 06 2020 17 5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43998.62360201389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43999.62360162037</v>
      </c>
      <c r="H6" s="8">
        <f>TODAY()+4</f>
        <v>44002.62360162037</v>
      </c>
      <c r="I6" s="7" t="s">
        <v>0</v>
      </c>
      <c r="J6" s="7">
        <v>0</v>
      </c>
      <c r="K6" s="7">
        <v>24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43999.62360162037</v>
      </c>
      <c r="H7" s="10">
        <f>TODAY()+2</f>
        <v>44000.62360162037</v>
      </c>
      <c r="I7" t="s">
        <v>0</v>
      </c>
      <c r="J7">
        <v>0</v>
      </c>
      <c r="K7">
        <v>8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TODAY()+2</f>
        <v>44000.623601631945</v>
      </c>
      <c r="H8" s="10">
        <f>TODAY()+3</f>
        <v>44001.623601631945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TODAY()+3</f>
        <v>44001.623601631945</v>
      </c>
      <c r="H9" s="10">
        <f>TODAY()+4</f>
        <v>44002.623601631945</v>
      </c>
      <c r="I9" t="s">
        <v>0</v>
      </c>
      <c r="J9">
        <v>0</v>
      </c>
      <c r="K9">
        <v>8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6" t="s">
        <v>0</v>
      </c>
      <c r="B10" s="7" t="s">
        <v>29</v>
      </c>
      <c r="C10" s="7" t="s">
        <v>30</v>
      </c>
      <c r="D10" s="7"/>
      <c r="E10" s="7"/>
      <c r="F10" s="7" t="s">
        <v>0</v>
      </c>
      <c r="G10" s="8">
        <f>TODAY()+6</f>
        <v>44004.623601631945</v>
      </c>
      <c r="H10" s="8">
        <f>TODAY()+56</f>
        <v>44054.623601631945</v>
      </c>
      <c r="I10" s="7" t="s">
        <v>0</v>
      </c>
      <c r="J10" s="7">
        <v>0</v>
      </c>
      <c r="K10" s="7">
        <v>288</v>
      </c>
      <c r="L10" s="7">
        <v>0</v>
      </c>
      <c r="M10" s="7">
        <v>0</v>
      </c>
      <c r="N10" s="7" t="s">
        <v>0</v>
      </c>
      <c r="O10" s="7" t="s">
        <v>0</v>
      </c>
      <c r="P10" s="7" t="s">
        <v>0</v>
      </c>
      <c r="Q10" s="7">
        <v>0</v>
      </c>
      <c r="R10" s="7">
        <v>0</v>
      </c>
    </row>
    <row r="11" spans="1:18" x14ac:dyDescent="0.25">
      <c r="A11" s="11" t="s">
        <v>0</v>
      </c>
      <c r="B11" s="7" t="s">
        <v>31</v>
      </c>
      <c r="C11" s="7" t="s">
        <v>0</v>
      </c>
      <c r="D11" s="7" t="s">
        <v>32</v>
      </c>
      <c r="E11" s="7"/>
      <c r="F11" s="7" t="s">
        <v>0</v>
      </c>
      <c r="G11" s="8">
        <f>TODAY()+6</f>
        <v>44004.623601631945</v>
      </c>
      <c r="H11" s="8">
        <f>TODAY()+13</f>
        <v>44011.623601631945</v>
      </c>
      <c r="I11" s="7" t="s">
        <v>0</v>
      </c>
      <c r="J11" s="7">
        <v>0</v>
      </c>
      <c r="K11" s="7">
        <v>40</v>
      </c>
      <c r="L11" s="7">
        <v>0</v>
      </c>
      <c r="M11" s="7">
        <v>0</v>
      </c>
      <c r="N11" s="7" t="s">
        <v>0</v>
      </c>
      <c r="O11" s="7" t="s">
        <v>0</v>
      </c>
      <c r="P11" s="7" t="s">
        <v>0</v>
      </c>
      <c r="Q11" s="7">
        <v>0</v>
      </c>
      <c r="R11" s="7">
        <v>0</v>
      </c>
    </row>
    <row r="12" spans="1:18" x14ac:dyDescent="0.25">
      <c r="A12" s="9" t="s">
        <v>0</v>
      </c>
      <c r="B12" t="s">
        <v>33</v>
      </c>
      <c r="C12" t="s">
        <v>0</v>
      </c>
      <c r="D12" t="s">
        <v>0</v>
      </c>
      <c r="E12" t="s">
        <v>34</v>
      </c>
      <c r="F12" t="s">
        <v>0</v>
      </c>
      <c r="G12" s="10">
        <f>TODAY()+6</f>
        <v>44004.623601631945</v>
      </c>
      <c r="H12" s="10">
        <f>TODAY()+7</f>
        <v>44005.623601631945</v>
      </c>
      <c r="I12" t="s">
        <v>0</v>
      </c>
      <c r="J12">
        <v>0</v>
      </c>
      <c r="K12">
        <v>8</v>
      </c>
      <c r="L12">
        <v>0</v>
      </c>
      <c r="M12">
        <v>0</v>
      </c>
      <c r="N12" t="s">
        <v>23</v>
      </c>
      <c r="O12" t="s">
        <v>24</v>
      </c>
      <c r="P12" t="s">
        <v>0</v>
      </c>
      <c r="Q12">
        <v>0</v>
      </c>
      <c r="R12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0</v>
      </c>
      <c r="E13" t="s">
        <v>36</v>
      </c>
      <c r="F13" t="s">
        <v>0</v>
      </c>
      <c r="G13" s="10">
        <f>TODAY()+7</f>
        <v>44005.623601631945</v>
      </c>
      <c r="H13" s="10">
        <f>TODAY()+8</f>
        <v>44006.623601631945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37</v>
      </c>
      <c r="C14" t="s">
        <v>0</v>
      </c>
      <c r="D14" t="s">
        <v>0</v>
      </c>
      <c r="E14" t="s">
        <v>38</v>
      </c>
      <c r="F14" t="s">
        <v>0</v>
      </c>
      <c r="G14" s="10">
        <f>TODAY()+8</f>
        <v>44006.623601643514</v>
      </c>
      <c r="H14" s="10">
        <f>TODAY()+9</f>
        <v>44007.623601643514</v>
      </c>
      <c r="I14" t="s">
        <v>0</v>
      </c>
      <c r="J14">
        <v>0</v>
      </c>
      <c r="K14">
        <v>8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0</v>
      </c>
      <c r="E15" t="s">
        <v>40</v>
      </c>
      <c r="F15" t="s">
        <v>0</v>
      </c>
      <c r="G15" s="10">
        <f>TODAY()+9</f>
        <v>44007.623601643514</v>
      </c>
      <c r="H15" s="10">
        <f>TODAY()+10</f>
        <v>44008.623601643514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9" t="s">
        <v>0</v>
      </c>
      <c r="B16" t="s">
        <v>41</v>
      </c>
      <c r="C16" t="s">
        <v>0</v>
      </c>
      <c r="D16" t="s">
        <v>0</v>
      </c>
      <c r="E16" t="s">
        <v>42</v>
      </c>
      <c r="F16" t="s">
        <v>0</v>
      </c>
      <c r="G16" s="10">
        <f>TODAY()+10</f>
        <v>44008.623601643514</v>
      </c>
      <c r="H16" s="10">
        <f>TODAY()+11</f>
        <v>44009.623601643514</v>
      </c>
      <c r="I16" t="s">
        <v>0</v>
      </c>
      <c r="J16">
        <v>0</v>
      </c>
      <c r="K16">
        <v>8</v>
      </c>
      <c r="L16">
        <v>0</v>
      </c>
      <c r="M16">
        <v>0</v>
      </c>
      <c r="N16" t="s">
        <v>23</v>
      </c>
      <c r="O16" t="s">
        <v>24</v>
      </c>
      <c r="P16" t="s">
        <v>0</v>
      </c>
      <c r="Q16">
        <v>0</v>
      </c>
      <c r="R16">
        <v>0</v>
      </c>
    </row>
    <row r="17" spans="1:18" x14ac:dyDescent="0.25">
      <c r="A17" s="9" t="s">
        <v>0</v>
      </c>
      <c r="B17" t="s">
        <v>43</v>
      </c>
      <c r="C17" t="s">
        <v>0</v>
      </c>
      <c r="D17" t="s">
        <v>0</v>
      </c>
      <c r="E17" t="s">
        <v>44</v>
      </c>
      <c r="F17" t="s">
        <v>0</v>
      </c>
      <c r="G17" s="10">
        <f>TODAY()+11</f>
        <v>44009.623601643514</v>
      </c>
      <c r="H17" s="10">
        <f>TODAY()+12</f>
        <v>44010.623601643514</v>
      </c>
      <c r="I17" t="s">
        <v>0</v>
      </c>
      <c r="J17">
        <v>0</v>
      </c>
      <c r="K17">
        <v>0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45</v>
      </c>
      <c r="C18" t="s">
        <v>0</v>
      </c>
      <c r="D18" t="s">
        <v>0</v>
      </c>
      <c r="E18" t="s">
        <v>46</v>
      </c>
      <c r="F18" t="s">
        <v>0</v>
      </c>
      <c r="G18" s="10">
        <f>TODAY()+12</f>
        <v>44010.623601643514</v>
      </c>
      <c r="H18" s="10">
        <f>TODAY()+13</f>
        <v>44011.6236016551</v>
      </c>
      <c r="I18" t="s">
        <v>0</v>
      </c>
      <c r="J18">
        <v>0</v>
      </c>
      <c r="K18">
        <v>0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11" t="s">
        <v>0</v>
      </c>
      <c r="B19" s="7" t="s">
        <v>47</v>
      </c>
      <c r="C19" s="7" t="s">
        <v>0</v>
      </c>
      <c r="D19" s="7" t="s">
        <v>48</v>
      </c>
      <c r="E19" s="7"/>
      <c r="F19" s="7" t="s">
        <v>0</v>
      </c>
      <c r="G19" s="8">
        <f>TODAY()+14</f>
        <v>44012.6236016551</v>
      </c>
      <c r="H19" s="8">
        <f>TODAY()+19</f>
        <v>44017.6236016551</v>
      </c>
      <c r="I19" s="7" t="s">
        <v>0</v>
      </c>
      <c r="J19" s="7">
        <v>0</v>
      </c>
      <c r="K19" s="7">
        <v>32</v>
      </c>
      <c r="L19" s="7">
        <v>0</v>
      </c>
      <c r="M19" s="7">
        <v>0</v>
      </c>
      <c r="N19" s="7" t="s">
        <v>0</v>
      </c>
      <c r="O19" s="7" t="s">
        <v>0</v>
      </c>
      <c r="P19" s="7" t="s">
        <v>0</v>
      </c>
      <c r="Q19" s="7">
        <v>0</v>
      </c>
      <c r="R19" s="7">
        <v>0</v>
      </c>
    </row>
    <row r="20" spans="1:18" x14ac:dyDescent="0.25">
      <c r="A20" s="9" t="s">
        <v>0</v>
      </c>
      <c r="B20" t="s">
        <v>49</v>
      </c>
      <c r="C20" t="s">
        <v>0</v>
      </c>
      <c r="D20" t="s">
        <v>0</v>
      </c>
      <c r="E20" t="s">
        <v>50</v>
      </c>
      <c r="F20" t="s">
        <v>0</v>
      </c>
      <c r="G20" s="10">
        <f>TODAY()+14</f>
        <v>44012.6236016551</v>
      </c>
      <c r="H20" s="10">
        <f>TODAY()+15</f>
        <v>44013.6236016551</v>
      </c>
      <c r="I20" t="s">
        <v>0</v>
      </c>
      <c r="J20">
        <v>0</v>
      </c>
      <c r="K20">
        <v>8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51</v>
      </c>
      <c r="C21" t="s">
        <v>0</v>
      </c>
      <c r="D21" t="s">
        <v>0</v>
      </c>
      <c r="E21" t="s">
        <v>52</v>
      </c>
      <c r="F21" t="s">
        <v>0</v>
      </c>
      <c r="G21" s="10">
        <f>TODAY()+15</f>
        <v>44013.6236016551</v>
      </c>
      <c r="H21" s="10">
        <f>TODAY()+16</f>
        <v>44014.6236016551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9" t="s">
        <v>0</v>
      </c>
      <c r="B22" t="s">
        <v>53</v>
      </c>
      <c r="C22" t="s">
        <v>0</v>
      </c>
      <c r="D22" t="s">
        <v>0</v>
      </c>
      <c r="E22" t="s">
        <v>54</v>
      </c>
      <c r="F22" t="s">
        <v>0</v>
      </c>
      <c r="G22" s="10">
        <f>TODAY()+16</f>
        <v>44014.6236016551</v>
      </c>
      <c r="H22" s="10">
        <f>TODAY()+17</f>
        <v>44015.6236016551</v>
      </c>
      <c r="I22" t="s">
        <v>0</v>
      </c>
      <c r="J22">
        <v>0</v>
      </c>
      <c r="K22">
        <v>8</v>
      </c>
      <c r="L22">
        <v>0</v>
      </c>
      <c r="M22">
        <v>0</v>
      </c>
      <c r="N22" t="s">
        <v>23</v>
      </c>
      <c r="O22" t="s">
        <v>24</v>
      </c>
      <c r="P22" t="s">
        <v>0</v>
      </c>
      <c r="Q22">
        <v>0</v>
      </c>
      <c r="R22">
        <v>0</v>
      </c>
    </row>
    <row r="23" spans="1:18" x14ac:dyDescent="0.25">
      <c r="A23" s="9" t="s">
        <v>0</v>
      </c>
      <c r="B23" t="s">
        <v>55</v>
      </c>
      <c r="C23" t="s">
        <v>0</v>
      </c>
      <c r="D23" t="s">
        <v>0</v>
      </c>
      <c r="E23" t="s">
        <v>56</v>
      </c>
      <c r="F23" t="s">
        <v>0</v>
      </c>
      <c r="G23" s="10">
        <f>TODAY()+17</f>
        <v>44015.623601666666</v>
      </c>
      <c r="H23" s="10">
        <f>TODAY()+18</f>
        <v>44016.623601666666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57</v>
      </c>
      <c r="C24" t="s">
        <v>0</v>
      </c>
      <c r="D24" t="s">
        <v>0</v>
      </c>
      <c r="E24" t="s">
        <v>58</v>
      </c>
      <c r="F24" t="s">
        <v>0</v>
      </c>
      <c r="G24" s="10">
        <f>TODAY()+18</f>
        <v>44016.623601666666</v>
      </c>
      <c r="H24" s="10">
        <f>TODAY()+19</f>
        <v>44017.623601666666</v>
      </c>
      <c r="I24" t="s">
        <v>0</v>
      </c>
      <c r="J24">
        <v>0</v>
      </c>
      <c r="K24">
        <v>0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11" t="s">
        <v>0</v>
      </c>
      <c r="B25" s="7" t="s">
        <v>59</v>
      </c>
      <c r="C25" s="7" t="s">
        <v>0</v>
      </c>
      <c r="D25" s="7" t="s">
        <v>60</v>
      </c>
      <c r="E25" s="7"/>
      <c r="F25" s="7" t="s">
        <v>0</v>
      </c>
      <c r="G25" s="8">
        <f>TODAY()+20</f>
        <v>44018.623601666666</v>
      </c>
      <c r="H25" s="8">
        <f>TODAY()+23</f>
        <v>44021.623601666666</v>
      </c>
      <c r="I25" s="7" t="s">
        <v>0</v>
      </c>
      <c r="J25" s="7">
        <v>0</v>
      </c>
      <c r="K25" s="7">
        <v>24</v>
      </c>
      <c r="L25" s="7">
        <v>0</v>
      </c>
      <c r="M25" s="7">
        <v>0</v>
      </c>
      <c r="N25" s="7" t="s">
        <v>0</v>
      </c>
      <c r="O25" s="7" t="s">
        <v>0</v>
      </c>
      <c r="P25" s="7" t="s">
        <v>0</v>
      </c>
      <c r="Q25" s="7">
        <v>0</v>
      </c>
      <c r="R25" s="7">
        <v>0</v>
      </c>
    </row>
    <row r="26" spans="1:18" x14ac:dyDescent="0.25">
      <c r="A26" s="9" t="s">
        <v>0</v>
      </c>
      <c r="B26" t="s">
        <v>61</v>
      </c>
      <c r="C26" t="s">
        <v>0</v>
      </c>
      <c r="D26" t="s">
        <v>0</v>
      </c>
      <c r="E26" t="s">
        <v>62</v>
      </c>
      <c r="F26" t="s">
        <v>0</v>
      </c>
      <c r="G26" s="10">
        <f>TODAY()+20</f>
        <v>44018.62360167824</v>
      </c>
      <c r="H26" s="10">
        <f>TODAY()+21</f>
        <v>44019.62360167824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9" t="s">
        <v>0</v>
      </c>
      <c r="B27" t="s">
        <v>63</v>
      </c>
      <c r="C27" t="s">
        <v>0</v>
      </c>
      <c r="D27" t="s">
        <v>0</v>
      </c>
      <c r="E27" t="s">
        <v>64</v>
      </c>
      <c r="F27" t="s">
        <v>0</v>
      </c>
      <c r="G27" s="10">
        <f>TODAY()+21</f>
        <v>44019.62360167824</v>
      </c>
      <c r="H27" s="10">
        <f>TODAY()+22</f>
        <v>44020.62360167824</v>
      </c>
      <c r="I27" t="s">
        <v>0</v>
      </c>
      <c r="J27">
        <v>0</v>
      </c>
      <c r="K27">
        <v>8</v>
      </c>
      <c r="L27">
        <v>0</v>
      </c>
      <c r="M27">
        <v>0</v>
      </c>
      <c r="N27" t="s">
        <v>23</v>
      </c>
      <c r="O27" t="s">
        <v>24</v>
      </c>
      <c r="P27" t="s">
        <v>0</v>
      </c>
      <c r="Q27">
        <v>0</v>
      </c>
      <c r="R27">
        <v>0</v>
      </c>
    </row>
    <row r="28" spans="1:18" x14ac:dyDescent="0.25">
      <c r="A28" s="9" t="s">
        <v>0</v>
      </c>
      <c r="B28" t="s">
        <v>65</v>
      </c>
      <c r="C28" t="s">
        <v>0</v>
      </c>
      <c r="D28" t="s">
        <v>0</v>
      </c>
      <c r="E28" t="s">
        <v>66</v>
      </c>
      <c r="F28" t="s">
        <v>0</v>
      </c>
      <c r="G28" s="10">
        <f>TODAY()+22</f>
        <v>44020.62360167824</v>
      </c>
      <c r="H28" s="10">
        <f>TODAY()+23</f>
        <v>44021.62360167824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11" t="s">
        <v>0</v>
      </c>
      <c r="B29" s="7" t="s">
        <v>67</v>
      </c>
      <c r="C29" s="7" t="s">
        <v>0</v>
      </c>
      <c r="D29" s="7" t="s">
        <v>68</v>
      </c>
      <c r="E29" s="7"/>
      <c r="F29" s="7" t="s">
        <v>0</v>
      </c>
      <c r="G29" s="8">
        <f>TODAY()+24</f>
        <v>44022.62360167824</v>
      </c>
      <c r="H29" s="8">
        <f>TODAY()+26</f>
        <v>44024.62360167824</v>
      </c>
      <c r="I29" s="7" t="s">
        <v>0</v>
      </c>
      <c r="J29" s="7">
        <v>0</v>
      </c>
      <c r="K29" s="7">
        <v>8</v>
      </c>
      <c r="L29" s="7">
        <v>0</v>
      </c>
      <c r="M29" s="7">
        <v>0</v>
      </c>
      <c r="N29" s="7" t="s">
        <v>0</v>
      </c>
      <c r="O29" s="7" t="s">
        <v>0</v>
      </c>
      <c r="P29" s="7" t="s">
        <v>0</v>
      </c>
      <c r="Q29" s="7">
        <v>0</v>
      </c>
      <c r="R29" s="7">
        <v>0</v>
      </c>
    </row>
    <row r="30" spans="1:18" x14ac:dyDescent="0.25">
      <c r="A30" s="9" t="s">
        <v>0</v>
      </c>
      <c r="B30" t="s">
        <v>69</v>
      </c>
      <c r="C30" t="s">
        <v>0</v>
      </c>
      <c r="D30" t="s">
        <v>0</v>
      </c>
      <c r="E30" t="s">
        <v>70</v>
      </c>
      <c r="F30" t="s">
        <v>0</v>
      </c>
      <c r="G30" s="10">
        <f>TODAY()+24</f>
        <v>44022.62360167824</v>
      </c>
      <c r="H30" s="10">
        <f>TODAY()+25</f>
        <v>44023.62360167824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71</v>
      </c>
      <c r="C31" t="s">
        <v>0</v>
      </c>
      <c r="D31" t="s">
        <v>0</v>
      </c>
      <c r="E31" t="s">
        <v>72</v>
      </c>
      <c r="F31" t="s">
        <v>0</v>
      </c>
      <c r="G31" s="10">
        <f>TODAY()+25</f>
        <v>44023.62360167824</v>
      </c>
      <c r="H31" s="10">
        <f>TODAY()+26</f>
        <v>44024.62360167824</v>
      </c>
      <c r="I31" t="s">
        <v>0</v>
      </c>
      <c r="J31">
        <v>0</v>
      </c>
      <c r="K31">
        <v>0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11" t="s">
        <v>0</v>
      </c>
      <c r="B32" s="7" t="s">
        <v>73</v>
      </c>
      <c r="C32" s="7" t="s">
        <v>0</v>
      </c>
      <c r="D32" s="7" t="s">
        <v>74</v>
      </c>
      <c r="E32" s="7"/>
      <c r="F32" s="7" t="s">
        <v>0</v>
      </c>
      <c r="G32" s="8">
        <f>TODAY()+27</f>
        <v>44025.62360168982</v>
      </c>
      <c r="H32" s="8">
        <f>TODAY()+34</f>
        <v>44032.62360168982</v>
      </c>
      <c r="I32" s="7" t="s">
        <v>0</v>
      </c>
      <c r="J32" s="7">
        <v>0</v>
      </c>
      <c r="K32" s="7">
        <v>40</v>
      </c>
      <c r="L32" s="7">
        <v>0</v>
      </c>
      <c r="M32" s="7">
        <v>0</v>
      </c>
      <c r="N32" s="7" t="s">
        <v>0</v>
      </c>
      <c r="O32" s="7" t="s">
        <v>0</v>
      </c>
      <c r="P32" s="7" t="s">
        <v>0</v>
      </c>
      <c r="Q32" s="7">
        <v>0</v>
      </c>
      <c r="R32" s="7">
        <v>0</v>
      </c>
    </row>
    <row r="33" spans="1:18" x14ac:dyDescent="0.25">
      <c r="A33" s="9" t="s">
        <v>0</v>
      </c>
      <c r="B33" t="s">
        <v>75</v>
      </c>
      <c r="C33" t="s">
        <v>0</v>
      </c>
      <c r="D33" t="s">
        <v>0</v>
      </c>
      <c r="E33" t="s">
        <v>40</v>
      </c>
      <c r="F33" t="s">
        <v>0</v>
      </c>
      <c r="G33" s="10">
        <f>TODAY()+27</f>
        <v>44025.62360168982</v>
      </c>
      <c r="H33" s="10">
        <f>TODAY()+28</f>
        <v>44026.62360168982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9" t="s">
        <v>0</v>
      </c>
      <c r="B34" t="s">
        <v>76</v>
      </c>
      <c r="C34" t="s">
        <v>0</v>
      </c>
      <c r="D34" t="s">
        <v>0</v>
      </c>
      <c r="E34" t="s">
        <v>77</v>
      </c>
      <c r="F34" t="s">
        <v>0</v>
      </c>
      <c r="G34" s="10">
        <f>TODAY()+28</f>
        <v>44026.62360168982</v>
      </c>
      <c r="H34" s="10">
        <f>TODAY()+29</f>
        <v>44027.62360168982</v>
      </c>
      <c r="I34" t="s">
        <v>0</v>
      </c>
      <c r="J34">
        <v>0</v>
      </c>
      <c r="K34">
        <v>8</v>
      </c>
      <c r="L34">
        <v>0</v>
      </c>
      <c r="M34">
        <v>0</v>
      </c>
      <c r="N34" t="s">
        <v>23</v>
      </c>
      <c r="O34" t="s">
        <v>24</v>
      </c>
      <c r="P34" t="s">
        <v>0</v>
      </c>
      <c r="Q34">
        <v>0</v>
      </c>
      <c r="R34">
        <v>0</v>
      </c>
    </row>
    <row r="35" spans="1:18" x14ac:dyDescent="0.25">
      <c r="A35" s="9" t="s">
        <v>0</v>
      </c>
      <c r="B35" t="s">
        <v>78</v>
      </c>
      <c r="C35" t="s">
        <v>0</v>
      </c>
      <c r="D35" t="s">
        <v>0</v>
      </c>
      <c r="E35" t="s">
        <v>79</v>
      </c>
      <c r="F35" t="s">
        <v>0</v>
      </c>
      <c r="G35" s="10">
        <f>TODAY()+29</f>
        <v>44027.62360168982</v>
      </c>
      <c r="H35" s="10">
        <f>TODAY()+30</f>
        <v>44028.62360168982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80</v>
      </c>
      <c r="C36" t="s">
        <v>0</v>
      </c>
      <c r="D36" t="s">
        <v>0</v>
      </c>
      <c r="E36" t="s">
        <v>81</v>
      </c>
      <c r="F36" t="s">
        <v>0</v>
      </c>
      <c r="G36" s="10">
        <f>TODAY()+30</f>
        <v>44028.62360168982</v>
      </c>
      <c r="H36" s="10">
        <f>TODAY()+31</f>
        <v>44029.62360168982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9" t="s">
        <v>0</v>
      </c>
      <c r="B37" t="s">
        <v>82</v>
      </c>
      <c r="C37" t="s">
        <v>0</v>
      </c>
      <c r="D37" t="s">
        <v>0</v>
      </c>
      <c r="E37" t="s">
        <v>36</v>
      </c>
      <c r="F37" t="s">
        <v>0</v>
      </c>
      <c r="G37" s="10">
        <f>TODAY()+31</f>
        <v>44029.62360168982</v>
      </c>
      <c r="H37" s="10">
        <f>TODAY()+32</f>
        <v>44030.62360168982</v>
      </c>
      <c r="I37" t="s">
        <v>0</v>
      </c>
      <c r="J37">
        <v>0</v>
      </c>
      <c r="K37">
        <v>8</v>
      </c>
      <c r="L37">
        <v>0</v>
      </c>
      <c r="M37">
        <v>0</v>
      </c>
      <c r="N37" t="s">
        <v>23</v>
      </c>
      <c r="O37" t="s">
        <v>24</v>
      </c>
      <c r="P37" t="s">
        <v>0</v>
      </c>
      <c r="Q37">
        <v>0</v>
      </c>
      <c r="R37">
        <v>0</v>
      </c>
    </row>
    <row r="38" spans="1:18" x14ac:dyDescent="0.25">
      <c r="A38" s="9" t="s">
        <v>0</v>
      </c>
      <c r="B38" t="s">
        <v>83</v>
      </c>
      <c r="C38" t="s">
        <v>0</v>
      </c>
      <c r="D38" t="s">
        <v>0</v>
      </c>
      <c r="E38" t="s">
        <v>84</v>
      </c>
      <c r="F38" t="s">
        <v>0</v>
      </c>
      <c r="G38" s="10">
        <f>TODAY()+32</f>
        <v>44030.62360168982</v>
      </c>
      <c r="H38" s="10">
        <f>TODAY()+33</f>
        <v>44031.62360168982</v>
      </c>
      <c r="I38" t="s">
        <v>0</v>
      </c>
      <c r="J38">
        <v>0</v>
      </c>
      <c r="K38">
        <v>0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85</v>
      </c>
      <c r="C39" t="s">
        <v>0</v>
      </c>
      <c r="D39" t="s">
        <v>0</v>
      </c>
      <c r="E39" t="s">
        <v>86</v>
      </c>
      <c r="F39" t="s">
        <v>0</v>
      </c>
      <c r="G39" s="10">
        <f>TODAY()+33</f>
        <v>44031.62360168982</v>
      </c>
      <c r="H39" s="10">
        <f>TODAY()+34</f>
        <v>44032.62360170139</v>
      </c>
      <c r="I39" t="s">
        <v>0</v>
      </c>
      <c r="J39">
        <v>0</v>
      </c>
      <c r="K39">
        <v>0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11" t="s">
        <v>0</v>
      </c>
      <c r="B40" s="7" t="s">
        <v>87</v>
      </c>
      <c r="C40" s="7" t="s">
        <v>0</v>
      </c>
      <c r="D40" s="7" t="s">
        <v>88</v>
      </c>
      <c r="E40" s="7"/>
      <c r="F40" s="7" t="s">
        <v>0</v>
      </c>
      <c r="G40" s="8">
        <f>TODAY()+35</f>
        <v>44033.62360170139</v>
      </c>
      <c r="H40" s="8">
        <f>TODAY()+38</f>
        <v>44036.62360170139</v>
      </c>
      <c r="I40" s="7" t="s">
        <v>0</v>
      </c>
      <c r="J40" s="7">
        <v>0</v>
      </c>
      <c r="K40" s="7">
        <v>24</v>
      </c>
      <c r="L40" s="7">
        <v>0</v>
      </c>
      <c r="M40" s="7">
        <v>0</v>
      </c>
      <c r="N40" s="7" t="s">
        <v>0</v>
      </c>
      <c r="O40" s="7" t="s">
        <v>0</v>
      </c>
      <c r="P40" s="7" t="s">
        <v>0</v>
      </c>
      <c r="Q40" s="7">
        <v>0</v>
      </c>
      <c r="R40" s="7">
        <v>0</v>
      </c>
    </row>
    <row r="41" spans="1:18" x14ac:dyDescent="0.25">
      <c r="A41" s="9" t="s">
        <v>0</v>
      </c>
      <c r="B41" t="s">
        <v>89</v>
      </c>
      <c r="C41" t="s">
        <v>0</v>
      </c>
      <c r="D41" t="s">
        <v>0</v>
      </c>
      <c r="E41" t="s">
        <v>90</v>
      </c>
      <c r="F41" t="s">
        <v>0</v>
      </c>
      <c r="G41" s="10">
        <f>TODAY()+35</f>
        <v>44033.62360170139</v>
      </c>
      <c r="H41" s="10">
        <f>TODAY()+36</f>
        <v>44034.62360170139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9" t="s">
        <v>0</v>
      </c>
      <c r="B42" t="s">
        <v>91</v>
      </c>
      <c r="C42" t="s">
        <v>0</v>
      </c>
      <c r="D42" t="s">
        <v>0</v>
      </c>
      <c r="E42" t="s">
        <v>92</v>
      </c>
      <c r="F42" t="s">
        <v>0</v>
      </c>
      <c r="G42" s="10">
        <f>TODAY()+36</f>
        <v>44034.62360170139</v>
      </c>
      <c r="H42" s="10">
        <f>TODAY()+37</f>
        <v>44035.62360171296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9" t="s">
        <v>0</v>
      </c>
      <c r="B43" t="s">
        <v>93</v>
      </c>
      <c r="C43" t="s">
        <v>0</v>
      </c>
      <c r="D43" t="s">
        <v>0</v>
      </c>
      <c r="E43" t="s">
        <v>94</v>
      </c>
      <c r="F43" t="s">
        <v>0</v>
      </c>
      <c r="G43" s="10">
        <f>TODAY()+37</f>
        <v>44035.62360171296</v>
      </c>
      <c r="H43" s="10">
        <f>TODAY()+38</f>
        <v>44036.62360171296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11" t="s">
        <v>0</v>
      </c>
      <c r="B44" s="7" t="s">
        <v>95</v>
      </c>
      <c r="C44" s="7" t="s">
        <v>0</v>
      </c>
      <c r="D44" s="7" t="s">
        <v>96</v>
      </c>
      <c r="E44" s="7"/>
      <c r="F44" s="7" t="s">
        <v>0</v>
      </c>
      <c r="G44" s="8">
        <f>TODAY()+39</f>
        <v>44037.62360171296</v>
      </c>
      <c r="H44" s="8">
        <f>TODAY()+43</f>
        <v>44041.62360171296</v>
      </c>
      <c r="I44" s="7" t="s">
        <v>0</v>
      </c>
      <c r="J44" s="7">
        <v>0</v>
      </c>
      <c r="K44" s="7">
        <v>16</v>
      </c>
      <c r="L44" s="7">
        <v>0</v>
      </c>
      <c r="M44" s="7">
        <v>0</v>
      </c>
      <c r="N44" s="7" t="s">
        <v>0</v>
      </c>
      <c r="O44" s="7" t="s">
        <v>0</v>
      </c>
      <c r="P44" s="7" t="s">
        <v>0</v>
      </c>
      <c r="Q44" s="7">
        <v>0</v>
      </c>
      <c r="R44" s="7">
        <v>0</v>
      </c>
    </row>
    <row r="45" spans="1:18" x14ac:dyDescent="0.25">
      <c r="A45" s="9" t="s">
        <v>0</v>
      </c>
      <c r="B45" t="s">
        <v>97</v>
      </c>
      <c r="C45" t="s">
        <v>0</v>
      </c>
      <c r="D45" t="s">
        <v>0</v>
      </c>
      <c r="E45" t="s">
        <v>98</v>
      </c>
      <c r="F45" t="s">
        <v>0</v>
      </c>
      <c r="G45" s="10">
        <f>TODAY()+39</f>
        <v>44037.62360171296</v>
      </c>
      <c r="H45" s="10">
        <f>TODAY()+40</f>
        <v>44038.62360171296</v>
      </c>
      <c r="I45" t="s">
        <v>0</v>
      </c>
      <c r="J45">
        <v>0</v>
      </c>
      <c r="K45">
        <v>0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9" t="s">
        <v>0</v>
      </c>
      <c r="B46" t="s">
        <v>99</v>
      </c>
      <c r="C46" t="s">
        <v>0</v>
      </c>
      <c r="D46" t="s">
        <v>0</v>
      </c>
      <c r="E46" t="s">
        <v>100</v>
      </c>
      <c r="F46" t="s">
        <v>0</v>
      </c>
      <c r="G46" s="10">
        <f>TODAY()+40</f>
        <v>44038.62360171296</v>
      </c>
      <c r="H46" s="10">
        <f>TODAY()+41</f>
        <v>44039.62360171296</v>
      </c>
      <c r="I46" t="s">
        <v>0</v>
      </c>
      <c r="J46">
        <v>0</v>
      </c>
      <c r="K46">
        <v>0</v>
      </c>
      <c r="L46">
        <v>0</v>
      </c>
      <c r="M46">
        <v>0</v>
      </c>
      <c r="N46" t="s">
        <v>23</v>
      </c>
      <c r="O46" t="s">
        <v>24</v>
      </c>
      <c r="P46" t="s">
        <v>0</v>
      </c>
      <c r="Q46">
        <v>0</v>
      </c>
      <c r="R46">
        <v>0</v>
      </c>
    </row>
    <row r="47" spans="1:18" x14ac:dyDescent="0.25">
      <c r="A47" s="9" t="s">
        <v>0</v>
      </c>
      <c r="B47" t="s">
        <v>101</v>
      </c>
      <c r="C47" t="s">
        <v>0</v>
      </c>
      <c r="D47" t="s">
        <v>0</v>
      </c>
      <c r="E47" t="s">
        <v>102</v>
      </c>
      <c r="F47" t="s">
        <v>0</v>
      </c>
      <c r="G47" s="10">
        <f>TODAY()+41</f>
        <v>44039.62360171296</v>
      </c>
      <c r="H47" s="10">
        <f>TODAY()+42</f>
        <v>44040.62360171296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103</v>
      </c>
      <c r="C48" t="s">
        <v>0</v>
      </c>
      <c r="D48" t="s">
        <v>0</v>
      </c>
      <c r="E48" t="s">
        <v>104</v>
      </c>
      <c r="F48" t="s">
        <v>0</v>
      </c>
      <c r="G48" s="10">
        <f>TODAY()+42</f>
        <v>44040.62360171296</v>
      </c>
      <c r="H48" s="10">
        <f>TODAY()+43</f>
        <v>44041.62360171296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11" t="s">
        <v>0</v>
      </c>
      <c r="B49" s="7" t="s">
        <v>105</v>
      </c>
      <c r="C49" s="7" t="s">
        <v>0</v>
      </c>
      <c r="D49" s="7" t="s">
        <v>106</v>
      </c>
      <c r="E49" s="7"/>
      <c r="F49" s="7" t="s">
        <v>0</v>
      </c>
      <c r="G49" s="8">
        <f>TODAY()+44</f>
        <v>44042.62360171296</v>
      </c>
      <c r="H49" s="8">
        <f>TODAY()+50</f>
        <v>44048.62360171296</v>
      </c>
      <c r="I49" s="7" t="s">
        <v>0</v>
      </c>
      <c r="J49" s="7">
        <v>0</v>
      </c>
      <c r="K49" s="7">
        <v>32</v>
      </c>
      <c r="L49" s="7">
        <v>0</v>
      </c>
      <c r="M49" s="7">
        <v>0</v>
      </c>
      <c r="N49" s="7" t="s">
        <v>0</v>
      </c>
      <c r="O49" s="7" t="s">
        <v>0</v>
      </c>
      <c r="P49" s="7" t="s">
        <v>0</v>
      </c>
      <c r="Q49" s="7">
        <v>0</v>
      </c>
      <c r="R49" s="7">
        <v>0</v>
      </c>
    </row>
    <row r="50" spans="1:18" x14ac:dyDescent="0.25">
      <c r="A50" s="9" t="s">
        <v>0</v>
      </c>
      <c r="B50" t="s">
        <v>107</v>
      </c>
      <c r="C50" t="s">
        <v>0</v>
      </c>
      <c r="D50" t="s">
        <v>0</v>
      </c>
      <c r="E50" t="s">
        <v>108</v>
      </c>
      <c r="F50" t="s">
        <v>0</v>
      </c>
      <c r="G50" s="10">
        <f>TODAY()+44</f>
        <v>44042.62360171296</v>
      </c>
      <c r="H50" s="10">
        <f>TODAY()+45</f>
        <v>44043.62360172454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109</v>
      </c>
      <c r="C51" t="s">
        <v>0</v>
      </c>
      <c r="D51" t="s">
        <v>0</v>
      </c>
      <c r="E51" t="s">
        <v>110</v>
      </c>
      <c r="F51" t="s">
        <v>0</v>
      </c>
      <c r="G51" s="10">
        <f>TODAY()+45</f>
        <v>44043.62360172454</v>
      </c>
      <c r="H51" s="10">
        <f>TODAY()+46</f>
        <v>44044.62360172454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111</v>
      </c>
      <c r="C52" t="s">
        <v>0</v>
      </c>
      <c r="D52" t="s">
        <v>0</v>
      </c>
      <c r="E52" t="s">
        <v>112</v>
      </c>
      <c r="F52" t="s">
        <v>0</v>
      </c>
      <c r="G52" s="10">
        <f>TODAY()+46</f>
        <v>44044.62360172454</v>
      </c>
      <c r="H52" s="10">
        <f>TODAY()+47</f>
        <v>44045.62360172454</v>
      </c>
      <c r="I52" t="s">
        <v>0</v>
      </c>
      <c r="J52">
        <v>0</v>
      </c>
      <c r="K52">
        <v>0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113</v>
      </c>
      <c r="C53" t="s">
        <v>0</v>
      </c>
      <c r="D53" t="s">
        <v>0</v>
      </c>
      <c r="E53" t="s">
        <v>114</v>
      </c>
      <c r="F53" t="s">
        <v>0</v>
      </c>
      <c r="G53" s="10">
        <f>TODAY()+47</f>
        <v>44045.62360172454</v>
      </c>
      <c r="H53" s="10">
        <f>TODAY()+48</f>
        <v>44046.62360172454</v>
      </c>
      <c r="I53" t="s">
        <v>0</v>
      </c>
      <c r="J53">
        <v>0</v>
      </c>
      <c r="K53">
        <v>0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9" t="s">
        <v>0</v>
      </c>
      <c r="B54" t="s">
        <v>115</v>
      </c>
      <c r="C54" t="s">
        <v>0</v>
      </c>
      <c r="D54" t="s">
        <v>0</v>
      </c>
      <c r="E54" t="s">
        <v>116</v>
      </c>
      <c r="F54" t="s">
        <v>0</v>
      </c>
      <c r="G54" s="10">
        <f>TODAY()+48</f>
        <v>44046.623601747684</v>
      </c>
      <c r="H54" s="10">
        <f>TODAY()+49</f>
        <v>44047.623601747684</v>
      </c>
      <c r="I54" t="s">
        <v>0</v>
      </c>
      <c r="J54">
        <v>0</v>
      </c>
      <c r="K54">
        <v>8</v>
      </c>
      <c r="L54">
        <v>0</v>
      </c>
      <c r="M54">
        <v>0</v>
      </c>
      <c r="N54" t="s">
        <v>23</v>
      </c>
      <c r="O54" t="s">
        <v>24</v>
      </c>
      <c r="P54" t="s">
        <v>0</v>
      </c>
      <c r="Q54">
        <v>0</v>
      </c>
      <c r="R54">
        <v>0</v>
      </c>
    </row>
    <row r="55" spans="1:18" x14ac:dyDescent="0.25">
      <c r="A55" s="9" t="s">
        <v>0</v>
      </c>
      <c r="B55" t="s">
        <v>117</v>
      </c>
      <c r="C55" t="s">
        <v>0</v>
      </c>
      <c r="D55" t="s">
        <v>0</v>
      </c>
      <c r="E55" t="s">
        <v>118</v>
      </c>
      <c r="F55" t="s">
        <v>0</v>
      </c>
      <c r="G55" s="10">
        <f>TODAY()+49</f>
        <v>44047.623601747684</v>
      </c>
      <c r="H55" s="10">
        <f>TODAY()+50</f>
        <v>44048.623601747684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11" t="s">
        <v>0</v>
      </c>
      <c r="B56" s="7" t="s">
        <v>119</v>
      </c>
      <c r="C56" s="7" t="s">
        <v>0</v>
      </c>
      <c r="D56" s="7" t="s">
        <v>120</v>
      </c>
      <c r="E56" s="7"/>
      <c r="F56" s="7" t="s">
        <v>0</v>
      </c>
      <c r="G56" s="8">
        <f>TODAY()+51</f>
        <v>44049.623601747684</v>
      </c>
      <c r="H56" s="8">
        <f>TODAY()+56</f>
        <v>44054.623601747684</v>
      </c>
      <c r="I56" s="7" t="s">
        <v>0</v>
      </c>
      <c r="J56" s="7">
        <v>0</v>
      </c>
      <c r="K56" s="7">
        <v>24</v>
      </c>
      <c r="L56" s="7">
        <v>0</v>
      </c>
      <c r="M56" s="7">
        <v>0</v>
      </c>
      <c r="N56" s="7" t="s">
        <v>0</v>
      </c>
      <c r="O56" s="7" t="s">
        <v>0</v>
      </c>
      <c r="P56" s="7" t="s">
        <v>0</v>
      </c>
      <c r="Q56" s="7">
        <v>0</v>
      </c>
      <c r="R56" s="7">
        <v>0</v>
      </c>
    </row>
    <row r="57" spans="1:18" x14ac:dyDescent="0.25">
      <c r="A57" s="9" t="s">
        <v>0</v>
      </c>
      <c r="B57" t="s">
        <v>121</v>
      </c>
      <c r="C57" t="s">
        <v>0</v>
      </c>
      <c r="D57" t="s">
        <v>0</v>
      </c>
      <c r="E57" t="s">
        <v>122</v>
      </c>
      <c r="F57" t="s">
        <v>0</v>
      </c>
      <c r="G57" s="10">
        <f>TODAY()+51</f>
        <v>44049.623601747684</v>
      </c>
      <c r="H57" s="10">
        <f>TODAY()+52</f>
        <v>44050.623601747684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123</v>
      </c>
      <c r="C58" t="s">
        <v>0</v>
      </c>
      <c r="D58" t="s">
        <v>0</v>
      </c>
      <c r="E58" t="s">
        <v>124</v>
      </c>
      <c r="F58" t="s">
        <v>0</v>
      </c>
      <c r="G58" s="10">
        <f>TODAY()+52</f>
        <v>44050.62360175926</v>
      </c>
      <c r="H58" s="10">
        <f>TODAY()+53</f>
        <v>44051.62360175926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125</v>
      </c>
      <c r="C59" t="s">
        <v>0</v>
      </c>
      <c r="D59" t="s">
        <v>0</v>
      </c>
      <c r="E59" t="s">
        <v>126</v>
      </c>
      <c r="F59" t="s">
        <v>0</v>
      </c>
      <c r="G59" s="10">
        <f>TODAY()+53</f>
        <v>44051.62360175926</v>
      </c>
      <c r="H59" s="10">
        <f>TODAY()+54</f>
        <v>44052.62360175926</v>
      </c>
      <c r="I59" t="s">
        <v>0</v>
      </c>
      <c r="J59">
        <v>0</v>
      </c>
      <c r="K59">
        <v>0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127</v>
      </c>
      <c r="C60" t="s">
        <v>0</v>
      </c>
      <c r="D60" t="s">
        <v>0</v>
      </c>
      <c r="E60" t="s">
        <v>128</v>
      </c>
      <c r="F60" t="s">
        <v>0</v>
      </c>
      <c r="G60" s="10">
        <f>TODAY()+54</f>
        <v>44052.62360175926</v>
      </c>
      <c r="H60" s="10">
        <f>TODAY()+55</f>
        <v>44053.62360175926</v>
      </c>
      <c r="I60" t="s">
        <v>0</v>
      </c>
      <c r="J60">
        <v>0</v>
      </c>
      <c r="K60">
        <v>0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129</v>
      </c>
      <c r="C61" t="s">
        <v>0</v>
      </c>
      <c r="D61" t="s">
        <v>0</v>
      </c>
      <c r="E61" t="s">
        <v>130</v>
      </c>
      <c r="F61" t="s">
        <v>0</v>
      </c>
      <c r="G61" s="10">
        <f>TODAY()+55</f>
        <v>44053.62360177083</v>
      </c>
      <c r="H61" s="10">
        <f>TODAY()+56</f>
        <v>44054.62360177083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6" t="s">
        <v>0</v>
      </c>
      <c r="B62" s="7" t="s">
        <v>131</v>
      </c>
      <c r="C62" s="7" t="s">
        <v>132</v>
      </c>
      <c r="D62" s="7"/>
      <c r="E62" s="7"/>
      <c r="F62" s="7" t="s">
        <v>0</v>
      </c>
      <c r="G62" s="8">
        <f>TODAY()+58</f>
        <v>44056.62360177083</v>
      </c>
      <c r="H62" s="8">
        <f>TODAY()+74</f>
        <v>44072.62360177083</v>
      </c>
      <c r="I62" s="7" t="s">
        <v>0</v>
      </c>
      <c r="J62" s="7">
        <v>0</v>
      </c>
      <c r="K62" s="7">
        <v>96</v>
      </c>
      <c r="L62" s="7">
        <v>0</v>
      </c>
      <c r="M62" s="7">
        <v>0</v>
      </c>
      <c r="N62" s="7" t="s">
        <v>0</v>
      </c>
      <c r="O62" s="7" t="s">
        <v>0</v>
      </c>
      <c r="P62" s="7" t="s">
        <v>0</v>
      </c>
      <c r="Q62" s="7">
        <v>0</v>
      </c>
      <c r="R62" s="7">
        <v>0</v>
      </c>
    </row>
    <row r="63" spans="1:18" x14ac:dyDescent="0.25">
      <c r="A63" s="11" t="s">
        <v>0</v>
      </c>
      <c r="B63" s="7" t="s">
        <v>133</v>
      </c>
      <c r="C63" s="7" t="s">
        <v>0</v>
      </c>
      <c r="D63" s="7" t="s">
        <v>134</v>
      </c>
      <c r="E63" s="7"/>
      <c r="F63" s="7" t="s">
        <v>0</v>
      </c>
      <c r="G63" s="8">
        <f>TODAY()+58</f>
        <v>44056.62360177083</v>
      </c>
      <c r="H63" s="8">
        <f>TODAY()+62</f>
        <v>44060.62360177083</v>
      </c>
      <c r="I63" s="7" t="s">
        <v>0</v>
      </c>
      <c r="J63" s="7">
        <v>0</v>
      </c>
      <c r="K63" s="7">
        <v>16</v>
      </c>
      <c r="L63" s="7">
        <v>0</v>
      </c>
      <c r="M63" s="7">
        <v>0</v>
      </c>
      <c r="N63" s="7" t="s">
        <v>0</v>
      </c>
      <c r="O63" s="7" t="s">
        <v>0</v>
      </c>
      <c r="P63" s="7" t="s">
        <v>0</v>
      </c>
      <c r="Q63" s="7">
        <v>0</v>
      </c>
      <c r="R63" s="7">
        <v>0</v>
      </c>
    </row>
    <row r="64" spans="1:18" x14ac:dyDescent="0.25">
      <c r="A64" s="9" t="s">
        <v>0</v>
      </c>
      <c r="B64" t="s">
        <v>135</v>
      </c>
      <c r="C64" t="s">
        <v>0</v>
      </c>
      <c r="D64" t="s">
        <v>0</v>
      </c>
      <c r="E64" t="s">
        <v>136</v>
      </c>
      <c r="F64" t="s">
        <v>0</v>
      </c>
      <c r="G64" s="10">
        <f>TODAY()+58</f>
        <v>44056.62360177083</v>
      </c>
      <c r="H64" s="10">
        <f>TODAY()+59</f>
        <v>44057.62360177083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137</v>
      </c>
      <c r="C65" t="s">
        <v>0</v>
      </c>
      <c r="D65" t="s">
        <v>0</v>
      </c>
      <c r="E65" t="s">
        <v>138</v>
      </c>
      <c r="F65" t="s">
        <v>0</v>
      </c>
      <c r="G65" s="10">
        <f>TODAY()+59</f>
        <v>44057.62360178241</v>
      </c>
      <c r="H65" s="10">
        <f>TODAY()+60</f>
        <v>44058.62360178241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139</v>
      </c>
      <c r="C66" t="s">
        <v>0</v>
      </c>
      <c r="D66" t="s">
        <v>0</v>
      </c>
      <c r="E66" t="s">
        <v>140</v>
      </c>
      <c r="F66" t="s">
        <v>0</v>
      </c>
      <c r="G66" s="10">
        <f>TODAY()+60</f>
        <v>44058.62360178241</v>
      </c>
      <c r="H66" s="10">
        <f>TODAY()+61</f>
        <v>44059.62360178241</v>
      </c>
      <c r="I66" t="s">
        <v>0</v>
      </c>
      <c r="J66">
        <v>0</v>
      </c>
      <c r="K66">
        <v>0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9" t="s">
        <v>0</v>
      </c>
      <c r="B67" t="s">
        <v>141</v>
      </c>
      <c r="C67" t="s">
        <v>0</v>
      </c>
      <c r="D67" t="s">
        <v>0</v>
      </c>
      <c r="E67" t="s">
        <v>142</v>
      </c>
      <c r="F67" t="s">
        <v>0</v>
      </c>
      <c r="G67" s="10">
        <f>TODAY()+61</f>
        <v>44059.62360178241</v>
      </c>
      <c r="H67" s="10">
        <f>TODAY()+62</f>
        <v>44060.62360178241</v>
      </c>
      <c r="I67" t="s">
        <v>0</v>
      </c>
      <c r="J67">
        <v>0</v>
      </c>
      <c r="K67">
        <v>0</v>
      </c>
      <c r="L67">
        <v>0</v>
      </c>
      <c r="M67">
        <v>0</v>
      </c>
      <c r="N67" t="s">
        <v>23</v>
      </c>
      <c r="O67" t="s">
        <v>24</v>
      </c>
      <c r="P67" t="s">
        <v>0</v>
      </c>
      <c r="Q67">
        <v>0</v>
      </c>
      <c r="R67">
        <v>0</v>
      </c>
    </row>
    <row r="68" spans="1:18" x14ac:dyDescent="0.25">
      <c r="A68" s="11" t="s">
        <v>0</v>
      </c>
      <c r="B68" s="7" t="s">
        <v>143</v>
      </c>
      <c r="C68" s="7" t="s">
        <v>0</v>
      </c>
      <c r="D68" s="7" t="s">
        <v>144</v>
      </c>
      <c r="E68" s="7"/>
      <c r="F68" s="7" t="s">
        <v>0</v>
      </c>
      <c r="G68" s="8">
        <f>TODAY()+63</f>
        <v>44061.62360178241</v>
      </c>
      <c r="H68" s="8">
        <f>TODAY()+65</f>
        <v>44063.62360178241</v>
      </c>
      <c r="I68" s="7" t="s">
        <v>0</v>
      </c>
      <c r="J68" s="7">
        <v>0</v>
      </c>
      <c r="K68" s="7">
        <v>16</v>
      </c>
      <c r="L68" s="7">
        <v>0</v>
      </c>
      <c r="M68" s="7">
        <v>0</v>
      </c>
      <c r="N68" s="7" t="s">
        <v>0</v>
      </c>
      <c r="O68" s="7" t="s">
        <v>0</v>
      </c>
      <c r="P68" s="7" t="s">
        <v>0</v>
      </c>
      <c r="Q68" s="7">
        <v>0</v>
      </c>
      <c r="R68" s="7">
        <v>0</v>
      </c>
    </row>
    <row r="69" spans="1:18" x14ac:dyDescent="0.25">
      <c r="A69" s="9" t="s">
        <v>0</v>
      </c>
      <c r="B69" t="s">
        <v>145</v>
      </c>
      <c r="C69" t="s">
        <v>0</v>
      </c>
      <c r="D69" t="s">
        <v>0</v>
      </c>
      <c r="E69" t="s">
        <v>146</v>
      </c>
      <c r="F69" t="s">
        <v>0</v>
      </c>
      <c r="G69" s="10">
        <f>TODAY()+63</f>
        <v>44061.62360178241</v>
      </c>
      <c r="H69" s="10">
        <f>TODAY()+64</f>
        <v>44062.62360179398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147</v>
      </c>
      <c r="C70" t="s">
        <v>0</v>
      </c>
      <c r="D70" t="s">
        <v>0</v>
      </c>
      <c r="E70" t="s">
        <v>148</v>
      </c>
      <c r="F70" t="s">
        <v>0</v>
      </c>
      <c r="G70" s="10">
        <f>TODAY()+64</f>
        <v>44062.62360179398</v>
      </c>
      <c r="H70" s="10">
        <f>TODAY()+65</f>
        <v>44063.62360179398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11" t="s">
        <v>0</v>
      </c>
      <c r="B71" s="7" t="s">
        <v>149</v>
      </c>
      <c r="C71" s="7" t="s">
        <v>0</v>
      </c>
      <c r="D71" s="7" t="s">
        <v>150</v>
      </c>
      <c r="E71" s="7"/>
      <c r="F71" s="7" t="s">
        <v>0</v>
      </c>
      <c r="G71" s="8">
        <f>TODAY()+66</f>
        <v>44064.62360179398</v>
      </c>
      <c r="H71" s="8">
        <f>TODAY()+69</f>
        <v>44067.62360179398</v>
      </c>
      <c r="I71" s="7" t="s">
        <v>0</v>
      </c>
      <c r="J71" s="7">
        <v>0</v>
      </c>
      <c r="K71" s="7">
        <v>8</v>
      </c>
      <c r="L71" s="7">
        <v>0</v>
      </c>
      <c r="M71" s="7">
        <v>0</v>
      </c>
      <c r="N71" s="7" t="s">
        <v>0</v>
      </c>
      <c r="O71" s="7" t="s">
        <v>0</v>
      </c>
      <c r="P71" s="7" t="s">
        <v>0</v>
      </c>
      <c r="Q71" s="7">
        <v>0</v>
      </c>
      <c r="R71" s="7">
        <v>0</v>
      </c>
    </row>
    <row r="72" spans="1:18" x14ac:dyDescent="0.25">
      <c r="A72" s="9" t="s">
        <v>0</v>
      </c>
      <c r="B72" t="s">
        <v>151</v>
      </c>
      <c r="C72" t="s">
        <v>0</v>
      </c>
      <c r="D72" t="s">
        <v>0</v>
      </c>
      <c r="E72" t="s">
        <v>152</v>
      </c>
      <c r="F72" t="s">
        <v>0</v>
      </c>
      <c r="G72" s="10">
        <f>TODAY()+66</f>
        <v>44064.62360179398</v>
      </c>
      <c r="H72" s="10">
        <f>TODAY()+67</f>
        <v>44065.62360180556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23</v>
      </c>
      <c r="O72" t="s">
        <v>24</v>
      </c>
      <c r="P72" t="s">
        <v>0</v>
      </c>
      <c r="Q72">
        <v>0</v>
      </c>
      <c r="R72">
        <v>0</v>
      </c>
    </row>
    <row r="73" spans="1:18" x14ac:dyDescent="0.25">
      <c r="A73" s="9" t="s">
        <v>0</v>
      </c>
      <c r="B73" t="s">
        <v>153</v>
      </c>
      <c r="C73" t="s">
        <v>0</v>
      </c>
      <c r="D73" t="s">
        <v>0</v>
      </c>
      <c r="E73" t="s">
        <v>154</v>
      </c>
      <c r="F73" t="s">
        <v>0</v>
      </c>
      <c r="G73" s="10">
        <f>TODAY()+67</f>
        <v>44065.62360180556</v>
      </c>
      <c r="H73" s="10">
        <f>TODAY()+68</f>
        <v>44066.62360180556</v>
      </c>
      <c r="I73" t="s">
        <v>0</v>
      </c>
      <c r="J73">
        <v>0</v>
      </c>
      <c r="K73">
        <v>0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155</v>
      </c>
      <c r="C74" t="s">
        <v>0</v>
      </c>
      <c r="D74" t="s">
        <v>0</v>
      </c>
      <c r="E74" t="s">
        <v>156</v>
      </c>
      <c r="F74" t="s">
        <v>0</v>
      </c>
      <c r="G74" s="10">
        <f>TODAY()+68</f>
        <v>44066.62360180556</v>
      </c>
      <c r="H74" s="10">
        <f>TODAY()+69</f>
        <v>44067.62360180556</v>
      </c>
      <c r="I74" t="s">
        <v>0</v>
      </c>
      <c r="J74">
        <v>0</v>
      </c>
      <c r="K74">
        <v>0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11" t="s">
        <v>0</v>
      </c>
      <c r="B75" s="7" t="s">
        <v>157</v>
      </c>
      <c r="C75" s="7" t="s">
        <v>0</v>
      </c>
      <c r="D75" s="7" t="s">
        <v>158</v>
      </c>
      <c r="E75" s="7"/>
      <c r="F75" s="7" t="s">
        <v>0</v>
      </c>
      <c r="G75" s="8">
        <f>TODAY()+70</f>
        <v>44068.62360180556</v>
      </c>
      <c r="H75" s="8">
        <f>TODAY()+74</f>
        <v>44072.62360180556</v>
      </c>
      <c r="I75" s="7" t="s">
        <v>0</v>
      </c>
      <c r="J75" s="7">
        <v>0</v>
      </c>
      <c r="K75" s="7">
        <v>32</v>
      </c>
      <c r="L75" s="7">
        <v>0</v>
      </c>
      <c r="M75" s="7">
        <v>0</v>
      </c>
      <c r="N75" s="7" t="s">
        <v>0</v>
      </c>
      <c r="O75" s="7" t="s">
        <v>0</v>
      </c>
      <c r="P75" s="7" t="s">
        <v>0</v>
      </c>
      <c r="Q75" s="7">
        <v>0</v>
      </c>
      <c r="R75" s="7">
        <v>0</v>
      </c>
    </row>
    <row r="76" spans="1:18" x14ac:dyDescent="0.25">
      <c r="A76" s="9" t="s">
        <v>0</v>
      </c>
      <c r="B76" t="s">
        <v>159</v>
      </c>
      <c r="C76" t="s">
        <v>0</v>
      </c>
      <c r="D76" t="s">
        <v>0</v>
      </c>
      <c r="E76" t="s">
        <v>160</v>
      </c>
      <c r="F76" t="s">
        <v>0</v>
      </c>
      <c r="G76" s="10">
        <f>TODAY()+70</f>
        <v>44068.62360180556</v>
      </c>
      <c r="H76" s="10">
        <f>TODAY()+71</f>
        <v>44069.62360180556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161</v>
      </c>
      <c r="C77" t="s">
        <v>0</v>
      </c>
      <c r="D77" t="s">
        <v>0</v>
      </c>
      <c r="E77" t="s">
        <v>162</v>
      </c>
      <c r="F77" t="s">
        <v>0</v>
      </c>
      <c r="G77" s="10">
        <f>TODAY()+71</f>
        <v>44069.62360180556</v>
      </c>
      <c r="H77" s="10">
        <f>TODAY()+72</f>
        <v>44070.62360181713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163</v>
      </c>
      <c r="C78" t="s">
        <v>0</v>
      </c>
      <c r="D78" t="s">
        <v>0</v>
      </c>
      <c r="E78" t="s">
        <v>164</v>
      </c>
      <c r="F78" t="s">
        <v>0</v>
      </c>
      <c r="G78" s="10">
        <f>TODAY()+72</f>
        <v>44070.62360181713</v>
      </c>
      <c r="H78" s="10">
        <f>TODAY()+73</f>
        <v>44071.62360181713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165</v>
      </c>
      <c r="C79" t="s">
        <v>0</v>
      </c>
      <c r="D79" t="s">
        <v>0</v>
      </c>
      <c r="E79" t="s">
        <v>140</v>
      </c>
      <c r="F79" t="s">
        <v>0</v>
      </c>
      <c r="G79" s="10">
        <f>TODAY()+73</f>
        <v>44071.62360181713</v>
      </c>
      <c r="H79" s="10">
        <f>TODAY()+74</f>
        <v>44072.62360181713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" x14ac:dyDescent="0.25">
      <c r="A80" t="s">
        <v>0</v>
      </c>
    </row>
    <row r="81" spans="1:18" x14ac:dyDescent="0.25">
      <c r="A81" s="12" t="s">
        <v>166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x14ac:dyDescent="0.25">
      <c r="A82" s="12" t="s">
        <v>167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</sheetData>
  <mergeCells count="25">
    <mergeCell ref="A1:G3"/>
    <mergeCell ref="H2:R2"/>
    <mergeCell ref="A4:I4"/>
    <mergeCell ref="J4:R4"/>
    <mergeCell ref="C6:E6"/>
    <mergeCell ref="D7:E7"/>
    <mergeCell ref="D8:E8"/>
    <mergeCell ref="D9:E9"/>
    <mergeCell ref="C10:E10"/>
    <mergeCell ref="D11:E11"/>
    <mergeCell ref="D19:E19"/>
    <mergeCell ref="D25:E25"/>
    <mergeCell ref="D29:E29"/>
    <mergeCell ref="D32:E32"/>
    <mergeCell ref="D40:E40"/>
    <mergeCell ref="D44:E44"/>
    <mergeCell ref="D49:E49"/>
    <mergeCell ref="D56:E56"/>
    <mergeCell ref="C62:E62"/>
    <mergeCell ref="D63:E63"/>
    <mergeCell ref="D68:E68"/>
    <mergeCell ref="D71:E71"/>
    <mergeCell ref="D75:E75"/>
    <mergeCell ref="A81:R81"/>
    <mergeCell ref="A82:R82"/>
  </mergeCells>
  <hyperlinks>
    <hyperlink ref="H2" r:id="rId1" tooltip="GanttPRO.com"/>
    <hyperlink ref="A81" r:id="rId2" tooltip="GanttPRO.com"/>
    <hyperlink ref="A82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 Marketing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2020-06-16T14:57:59Z</dcterms:created>
  <dcterms:modified xsi:type="dcterms:W3CDTF">2020-06-16T14:57:59Z</dcterms:modified>
</cp:coreProperties>
</file>