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Exhibition Planning" state="visible" r:id="rId4"/>
  </sheets>
  <calcPr calcId="171027" fullCalcOnLoad="1"/>
</workbook>
</file>

<file path=xl/sharedStrings.xml><?xml version="1.0" encoding="utf-8"?>
<sst xmlns="http://schemas.openxmlformats.org/spreadsheetml/2006/main" count="848" uniqueCount="190">
  <si>
    <t/>
  </si>
  <si>
    <t xml:space="preserve">Create professional Gantt charts in GanttPRO in a few clicks   </t>
  </si>
  <si>
    <t>Exhibition Planning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</si>
  <si>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</si>
  <si>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</si>
  <si>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</si>
  <si>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</si>
  <si>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</si>
  <si>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</si>
  <si>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</si>
  <si>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</si>
  <si>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</si>
  <si>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</si>
  <si>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</si>
  <si>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</si>
  <si>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</si>
  <si>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</si>
  <si>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</si>
  <si>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</si>
  <si>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</si>
  <si>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Basics</t>
  </si>
  <si>
    <t>1.1</t>
  </si>
  <si>
    <t>Select appropriate show</t>
  </si>
  <si>
    <t>Open</t>
  </si>
  <si>
    <t>Medium</t>
  </si>
  <si>
    <t>1.2</t>
  </si>
  <si>
    <t>Set budget</t>
  </si>
  <si>
    <t>1.3</t>
  </si>
  <si>
    <t>Decide type of stand:</t>
  </si>
  <si>
    <t>1.3.1</t>
  </si>
  <si>
    <t>Shell scheme</t>
  </si>
  <si>
    <t>1.3.2</t>
  </si>
  <si>
    <t>Space only</t>
  </si>
  <si>
    <t>1.4</t>
  </si>
  <si>
    <t>Agree stand size and location</t>
  </si>
  <si>
    <t>1.5</t>
  </si>
  <si>
    <t>Learn about the most common exhibiting mistakes before you book</t>
  </si>
  <si>
    <t>2</t>
  </si>
  <si>
    <t>Setting objectives</t>
  </si>
  <si>
    <t>2.1</t>
  </si>
  <si>
    <t>Define your audience</t>
  </si>
  <si>
    <t>2.2</t>
  </si>
  <si>
    <t>What does success look like to you?</t>
  </si>
  <si>
    <t>2.2.1</t>
  </si>
  <si>
    <t>Set sales target</t>
  </si>
  <si>
    <t>2.2.2</t>
  </si>
  <si>
    <t>Set leads target</t>
  </si>
  <si>
    <t>3</t>
  </si>
  <si>
    <t>Show offering</t>
  </si>
  <si>
    <t>3.1</t>
  </si>
  <si>
    <t>Decide which products and services to exhibit</t>
  </si>
  <si>
    <t>3.2</t>
  </si>
  <si>
    <t>What’s your ‘big enticement’? Will you:</t>
  </si>
  <si>
    <t>3.2.1</t>
  </si>
  <si>
    <t>Launch a product / service?</t>
  </si>
  <si>
    <t>3.2.2</t>
  </si>
  <si>
    <t>Offer a show-only discount / deal?</t>
  </si>
  <si>
    <t>3.2.3</t>
  </si>
  <si>
    <t>Provide demonstrations or free trials?</t>
  </si>
  <si>
    <t>3.3</t>
  </si>
  <si>
    <t>Review speaker opportunities</t>
  </si>
  <si>
    <t>3.4</t>
  </si>
  <si>
    <t>Research workshop or breakout session opportunities</t>
  </si>
  <si>
    <t>4</t>
  </si>
  <si>
    <t>Stand design and requirements</t>
  </si>
  <si>
    <t>4.1</t>
  </si>
  <si>
    <t>Write a good stand brief for your provider</t>
  </si>
  <si>
    <t>4.2</t>
  </si>
  <si>
    <t>Decide stand requirements:</t>
  </si>
  <si>
    <t>4.2.1</t>
  </si>
  <si>
    <t>Location</t>
  </si>
  <si>
    <t>4.2.2</t>
  </si>
  <si>
    <t>Lighting</t>
  </si>
  <si>
    <t>4.2.3</t>
  </si>
  <si>
    <t>Utilities such as water, electricity, internet, phone lines</t>
  </si>
  <si>
    <t>4.2.4</t>
  </si>
  <si>
    <t>On-stand furniture</t>
  </si>
  <si>
    <t>4.2.5</t>
  </si>
  <si>
    <t>Carpets / floor covering</t>
  </si>
  <si>
    <t>4.2.6</t>
  </si>
  <si>
    <t>Catering / refreshments</t>
  </si>
  <si>
    <t>4.2.7</t>
  </si>
  <si>
    <t>Cutlery / cups / plates etc</t>
  </si>
  <si>
    <t>4.2.8</t>
  </si>
  <si>
    <t>AV equipment and/or presentations</t>
  </si>
  <si>
    <t>4.2.9</t>
  </si>
  <si>
    <t>Formal / informal meeting areas</t>
  </si>
  <si>
    <t>4.2.10</t>
  </si>
  <si>
    <t>USB sticks, adaptors, chargers, cables</t>
  </si>
  <si>
    <t>4.2.11</t>
  </si>
  <si>
    <t>Waste bins</t>
  </si>
  <si>
    <t>4.3</t>
  </si>
  <si>
    <t>Do you have a data capture system?</t>
  </si>
  <si>
    <t>4.4</t>
  </si>
  <si>
    <t>Will your stand meet safety regulations?</t>
  </si>
  <si>
    <t>4.5</t>
  </si>
  <si>
    <t>Do you have insurance?</t>
  </si>
  <si>
    <t>4.6</t>
  </si>
  <si>
    <t>Do you need security or night sheets?</t>
  </si>
  <si>
    <t>4.7</t>
  </si>
  <si>
    <t>Does the stand need to be stored after the show?</t>
  </si>
  <si>
    <t>5</t>
  </si>
  <si>
    <t>Team</t>
  </si>
  <si>
    <t>5.1</t>
  </si>
  <si>
    <t>Decide on your exhibition team</t>
  </si>
  <si>
    <t>5.1.1</t>
  </si>
  <si>
    <t>Are they knowledgeable?</t>
  </si>
  <si>
    <t>5.1.2</t>
  </si>
  <si>
    <t>Are they experienced events professionals?</t>
  </si>
  <si>
    <t>5.2</t>
  </si>
  <si>
    <t>Create stand rota</t>
  </si>
  <si>
    <t>5.3</t>
  </si>
  <si>
    <t>Is branded clothing required?</t>
  </si>
  <si>
    <t>5.4</t>
  </si>
  <si>
    <t>Book hotel rooms and transport</t>
  </si>
  <si>
    <t>5.5</t>
  </si>
  <si>
    <t>Create name badges</t>
  </si>
  <si>
    <t>5.6</t>
  </si>
  <si>
    <t>Set expenses budget</t>
  </si>
  <si>
    <t>5.7</t>
  </si>
  <si>
    <t>Brief team (exhibition goals, lead targets, dress code, stand rules, etc)</t>
  </si>
  <si>
    <t>6</t>
  </si>
  <si>
    <t>Pre-event marketing</t>
  </si>
  <si>
    <t>6.1</t>
  </si>
  <si>
    <t>Learn how to attract more visitors to your stand</t>
  </si>
  <si>
    <t>6.2</t>
  </si>
  <si>
    <t>Promote event on website</t>
  </si>
  <si>
    <t>6.3</t>
  </si>
  <si>
    <t>Promote event on social media</t>
  </si>
  <si>
    <t>6.4</t>
  </si>
  <si>
    <t>Notify clients and prospects</t>
  </si>
  <si>
    <t>6.5</t>
  </si>
  <si>
    <t>Create press release and distribute to target media</t>
  </si>
  <si>
    <t>7</t>
  </si>
  <si>
    <t>On-stand marketing</t>
  </si>
  <si>
    <t>7.1</t>
  </si>
  <si>
    <t>Decide on promotional gifts</t>
  </si>
  <si>
    <t>7.2</t>
  </si>
  <si>
    <t>Design and print sufficient collateral</t>
  </si>
  <si>
    <t>7.3</t>
  </si>
  <si>
    <t>Design and print sufficient business cards</t>
  </si>
  <si>
    <t>7.4</t>
  </si>
  <si>
    <t>Design and print pop-ups / roller banners etc</t>
  </si>
  <si>
    <t>7.5</t>
  </si>
  <si>
    <t>Sign and return order forms and declarations</t>
  </si>
  <si>
    <t>7.6</t>
  </si>
  <si>
    <t>Note shipping</t>
  </si>
  <si>
    <t>7.7</t>
  </si>
  <si>
    <t>Note set-up and dismantle times</t>
  </si>
  <si>
    <t>7.8</t>
  </si>
  <si>
    <t>Note artwork deadlines</t>
  </si>
  <si>
    <t>7.9</t>
  </si>
  <si>
    <t>Note show guide deadlines</t>
  </si>
  <si>
    <t>8</t>
  </si>
  <si>
    <t>Paperwork and timelines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</si>
  <si>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</si>
  <si>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</si>
  <si>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</si>
  <si>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</si>
  <si>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</si>
  <si>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</si>
  <si>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</si>
  <si>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</si>
  <si>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</si>
  <si>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</t>
  </si>
  <si>
    <t>At the event</t>
  </si>
  <si>
    <t>9.1</t>
  </si>
  <si>
    <t>Take list of important contact numbers</t>
  </si>
  <si>
    <t>9.2</t>
  </si>
  <si>
    <t>Take contract</t>
  </si>
  <si>
    <t>9.3</t>
  </si>
  <si>
    <t>Take stand layout plan</t>
  </si>
  <si>
    <t>9.4</t>
  </si>
  <si>
    <t>Take show stationery</t>
  </si>
  <si>
    <t>9.5</t>
  </si>
  <si>
    <t>Take a First Aid kit</t>
  </si>
  <si>
    <t>10</t>
  </si>
  <si>
    <t>Post-event activity and evaluation</t>
  </si>
  <si>
    <t>10.1</t>
  </si>
  <si>
    <t>Have all scheduled leads been followed up?</t>
  </si>
  <si>
    <t>10.2</t>
  </si>
  <si>
    <t>Have all non-scheduled leads been followed up within 3 days of the event?</t>
  </si>
  <si>
    <t>10.3</t>
  </si>
  <si>
    <t>Evaluate results against objectives</t>
  </si>
  <si>
    <t>10.4</t>
  </si>
  <si>
    <t>Evaluate results against investment.</t>
  </si>
  <si>
    <t>10.5</t>
  </si>
  <si>
    <t>Communicate outcomes to stand team and thank you’s.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</si>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</sst>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Exhibition Planning_(GanttPRO.com)_13 04 2021 10 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Exhibition Planning_(GanttPRO.com)_13 04 2021 10 57" TargetMode="External"/><Relationship Id="rId2" Type="http://schemas.openxmlformats.org/officeDocument/2006/relationships/hyperlink" Target="https://ganttpro.com?utm_source=excel_generated_footer_text_1&amp;title=Exhibition Planning_(GanttPRO.com)_13 04 2021 10 57" TargetMode="External"/><Relationship Id="rId3" Type="http://schemas.openxmlformats.org/officeDocument/2006/relationships/hyperlink" Target="https://ganttpro.com?utm_source=excel_generated_footer_text_2&amp;title=Exhibition Planning_(GanttPRO.com)_13 04 2021 10 5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44299.331617233795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44300.33161663194</v>
      </c>
      <c r="H6" s="8">
        <f>TODAY()+15</f>
        <v>44314.33161663194</v>
      </c>
      <c r="I6" s="7" t="s">
        <v>0</v>
      </c>
      <c r="J6" s="7">
        <v>0</v>
      </c>
      <c r="K6" s="7">
        <v>88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44300.33161664352</v>
      </c>
      <c r="H7" s="10">
        <f>TODAY()+5</f>
        <v>44304.33161664352</v>
      </c>
      <c r="I7" t="s">
        <v>0</v>
      </c>
      <c r="J7">
        <v>0</v>
      </c>
      <c r="K7">
        <v>24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TODAY()+4</f>
        <v>44303.33161664352</v>
      </c>
      <c r="H8" s="10">
        <f>TODAY()+6</f>
        <v>44305.33161664352</v>
      </c>
      <c r="I8" t="s">
        <v>0</v>
      </c>
      <c r="J8">
        <v>0</v>
      </c>
      <c r="K8">
        <v>24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11" t="s">
        <v>0</v>
      </c>
      <c r="B9" s="7" t="s">
        <v>27</v>
      </c>
      <c r="C9" s="7" t="s">
        <v>0</v>
      </c>
      <c r="D9" s="7" t="s">
        <v>28</v>
      </c>
      <c r="E9" s="7"/>
      <c r="F9" s="7" t="s">
        <v>0</v>
      </c>
      <c r="G9" s="8">
        <f>TODAY()+7</f>
        <v>44306.33161664352</v>
      </c>
      <c r="H9" s="8">
        <f>TODAY()+12</f>
        <v>44311.33161664352</v>
      </c>
      <c r="I9" s="7" t="s">
        <v>0</v>
      </c>
      <c r="J9" s="7">
        <v>0</v>
      </c>
      <c r="K9" s="7">
        <v>32</v>
      </c>
      <c r="L9" s="7">
        <v>0</v>
      </c>
      <c r="M9" s="7">
        <v>0</v>
      </c>
      <c r="N9" s="7" t="s">
        <v>0</v>
      </c>
      <c r="O9" s="7" t="s">
        <v>0</v>
      </c>
      <c r="P9" s="7" t="s">
        <v>0</v>
      </c>
      <c r="Q9" s="7">
        <v>0</v>
      </c>
      <c r="R9" s="7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0</v>
      </c>
      <c r="E10" t="s">
        <v>30</v>
      </c>
      <c r="F10" t="s">
        <v>0</v>
      </c>
      <c r="G10" s="10">
        <f>TODAY()+7</f>
        <v>44306.331616655094</v>
      </c>
      <c r="H10" s="10">
        <f>TODAY()+11</f>
        <v>44310.331616655094</v>
      </c>
      <c r="I10" t="s">
        <v>0</v>
      </c>
      <c r="J10">
        <v>0</v>
      </c>
      <c r="K10">
        <v>24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0</v>
      </c>
      <c r="E11" t="s">
        <v>32</v>
      </c>
      <c r="F11" t="s">
        <v>0</v>
      </c>
      <c r="G11" s="10">
        <f>TODAY()+8</f>
        <v>44307.331616655094</v>
      </c>
      <c r="H11" s="10">
        <f>TODAY()+12</f>
        <v>44311.331616655094</v>
      </c>
      <c r="I11" t="s">
        <v>0</v>
      </c>
      <c r="J11">
        <v>0</v>
      </c>
      <c r="K11">
        <v>24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9" t="s">
        <v>0</v>
      </c>
      <c r="B12" t="s">
        <v>33</v>
      </c>
      <c r="C12" t="s">
        <v>0</v>
      </c>
      <c r="D12" t="s">
        <v>34</v>
      </c>
      <c r="E12"/>
      <c r="F12" t="s">
        <v>0</v>
      </c>
      <c r="G12" s="10">
        <f>TODAY()+13</f>
        <v>44312.331616655094</v>
      </c>
      <c r="H12" s="10">
        <f>TODAY()+15</f>
        <v>44314.331616655094</v>
      </c>
      <c r="I12" t="s">
        <v>0</v>
      </c>
      <c r="J12">
        <v>0</v>
      </c>
      <c r="K12">
        <v>24</v>
      </c>
      <c r="L12">
        <v>0</v>
      </c>
      <c r="M12">
        <v>0</v>
      </c>
      <c r="N12" t="s">
        <v>23</v>
      </c>
      <c r="O12" t="s">
        <v>24</v>
      </c>
      <c r="P12" t="s">
        <v>0</v>
      </c>
      <c r="Q12">
        <v>0</v>
      </c>
      <c r="R12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TODAY()+8</f>
        <v>44307.331616655094</v>
      </c>
      <c r="H13" s="10">
        <f>TODAY()+15</f>
        <v>44314.331616655094</v>
      </c>
      <c r="I13" t="s">
        <v>0</v>
      </c>
      <c r="J13">
        <v>0</v>
      </c>
      <c r="K13">
        <v>48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6" t="s">
        <v>0</v>
      </c>
      <c r="B14" s="7" t="s">
        <v>37</v>
      </c>
      <c r="C14" s="7" t="s">
        <v>38</v>
      </c>
      <c r="D14" s="7"/>
      <c r="E14" s="7"/>
      <c r="F14" s="7" t="s">
        <v>0</v>
      </c>
      <c r="G14" s="8">
        <f>TODAY()+11</f>
        <v>44310.331616655094</v>
      </c>
      <c r="H14" s="8">
        <f>TODAY()+15</f>
        <v>44314.331616655094</v>
      </c>
      <c r="I14" s="7" t="s">
        <v>0</v>
      </c>
      <c r="J14" s="7">
        <v>0</v>
      </c>
      <c r="K14" s="7">
        <v>40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>
        <v>0</v>
      </c>
      <c r="R14" s="7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TODAY()+11</f>
        <v>44310.33161666666</v>
      </c>
      <c r="H15" s="10">
        <f>TODAY()+13</f>
        <v>44312.33161666666</v>
      </c>
      <c r="I15" t="s">
        <v>0</v>
      </c>
      <c r="J15">
        <v>0</v>
      </c>
      <c r="K15">
        <v>24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11" t="s">
        <v>0</v>
      </c>
      <c r="B16" s="7" t="s">
        <v>41</v>
      </c>
      <c r="C16" s="7" t="s">
        <v>0</v>
      </c>
      <c r="D16" s="7" t="s">
        <v>42</v>
      </c>
      <c r="E16" s="7"/>
      <c r="F16" s="7" t="s">
        <v>0</v>
      </c>
      <c r="G16" s="8">
        <f>TODAY()+12</f>
        <v>44311.33161666666</v>
      </c>
      <c r="H16" s="8">
        <f>TODAY()+15</f>
        <v>44314.33161666666</v>
      </c>
      <c r="I16" s="7" t="s">
        <v>0</v>
      </c>
      <c r="J16" s="7">
        <v>0</v>
      </c>
      <c r="K16" s="7">
        <v>32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0</v>
      </c>
      <c r="E17" t="s">
        <v>44</v>
      </c>
      <c r="F17" t="s">
        <v>0</v>
      </c>
      <c r="G17" s="10">
        <f>TODAY()+12</f>
        <v>44311.33161666666</v>
      </c>
      <c r="H17" s="10">
        <f>TODAY()+14</f>
        <v>44313.33161666666</v>
      </c>
      <c r="I17" t="s">
        <v>0</v>
      </c>
      <c r="J17">
        <v>0</v>
      </c>
      <c r="K17">
        <v>24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0</v>
      </c>
      <c r="E18" t="s">
        <v>46</v>
      </c>
      <c r="F18" t="s">
        <v>0</v>
      </c>
      <c r="G18" s="10">
        <f>TODAY()+13</f>
        <v>44312.33161666666</v>
      </c>
      <c r="H18" s="10">
        <f>TODAY()+15</f>
        <v>44314.33161666666</v>
      </c>
      <c r="I18" t="s">
        <v>0</v>
      </c>
      <c r="J18">
        <v>0</v>
      </c>
      <c r="K18">
        <v>24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6" t="s">
        <v>0</v>
      </c>
      <c r="B19" s="7" t="s">
        <v>47</v>
      </c>
      <c r="C19" s="7" t="s">
        <v>48</v>
      </c>
      <c r="D19" s="7"/>
      <c r="E19" s="7"/>
      <c r="F19" s="7" t="s">
        <v>0</v>
      </c>
      <c r="G19" s="8">
        <f>TODAY()+14</f>
        <v>44313.33161666666</v>
      </c>
      <c r="H19" s="8">
        <f>TODAY()+25</f>
        <v>44324.33161666666</v>
      </c>
      <c r="I19" s="7" t="s">
        <v>0</v>
      </c>
      <c r="J19" s="7">
        <v>0</v>
      </c>
      <c r="K19" s="7">
        <v>64</v>
      </c>
      <c r="L19" s="7">
        <v>0</v>
      </c>
      <c r="M19" s="7">
        <v>0</v>
      </c>
      <c r="N19" s="7" t="s">
        <v>0</v>
      </c>
      <c r="O19" s="7" t="s">
        <v>0</v>
      </c>
      <c r="P19" s="7" t="s">
        <v>0</v>
      </c>
      <c r="Q19" s="7">
        <v>0</v>
      </c>
      <c r="R19" s="7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TODAY()+14</f>
        <v>44313.33161666666</v>
      </c>
      <c r="H20" s="10">
        <f>TODAY()+18</f>
        <v>44317.33161666666</v>
      </c>
      <c r="I20" t="s">
        <v>0</v>
      </c>
      <c r="J20">
        <v>0</v>
      </c>
      <c r="K20">
        <v>24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11" t="s">
        <v>0</v>
      </c>
      <c r="B21" s="7" t="s">
        <v>51</v>
      </c>
      <c r="C21" s="7" t="s">
        <v>0</v>
      </c>
      <c r="D21" s="7" t="s">
        <v>52</v>
      </c>
      <c r="E21" s="7"/>
      <c r="F21" s="7" t="s">
        <v>0</v>
      </c>
      <c r="G21" s="8">
        <f>TODAY()+19</f>
        <v>44318.331616678246</v>
      </c>
      <c r="H21" s="8">
        <f>TODAY()+21</f>
        <v>44320.331616678246</v>
      </c>
      <c r="I21" s="7" t="s">
        <v>0</v>
      </c>
      <c r="J21" s="7">
        <v>0</v>
      </c>
      <c r="K21" s="7">
        <v>24</v>
      </c>
      <c r="L21" s="7">
        <v>0</v>
      </c>
      <c r="M21" s="7">
        <v>0</v>
      </c>
      <c r="N21" s="7" t="s">
        <v>0</v>
      </c>
      <c r="O21" s="7" t="s">
        <v>0</v>
      </c>
      <c r="P21" s="7" t="s">
        <v>0</v>
      </c>
      <c r="Q21" s="7">
        <v>0</v>
      </c>
      <c r="R21" s="7">
        <v>0</v>
      </c>
    </row>
    <row r="22" spans="1:18" x14ac:dyDescent="0.25">
      <c r="A22" s="9" t="s">
        <v>0</v>
      </c>
      <c r="B22" t="s">
        <v>53</v>
      </c>
      <c r="C22" t="s">
        <v>0</v>
      </c>
      <c r="D22" t="s">
        <v>0</v>
      </c>
      <c r="E22" t="s">
        <v>54</v>
      </c>
      <c r="F22" t="s">
        <v>0</v>
      </c>
      <c r="G22" s="10">
        <f>TODAY()+19</f>
        <v>44318.331616678246</v>
      </c>
      <c r="H22" s="10">
        <f>TODAY()+19</f>
        <v>44318.331616678246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23</v>
      </c>
      <c r="O22" t="s">
        <v>24</v>
      </c>
      <c r="P22" t="s">
        <v>0</v>
      </c>
      <c r="Q22">
        <v>0</v>
      </c>
      <c r="R22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0</v>
      </c>
      <c r="E23" t="s">
        <v>56</v>
      </c>
      <c r="F23" t="s">
        <v>0</v>
      </c>
      <c r="G23" s="10">
        <f>TODAY()+20</f>
        <v>44319.331616678246</v>
      </c>
      <c r="H23" s="10">
        <f>TODAY()+20</f>
        <v>44319.331616678246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0</v>
      </c>
      <c r="E24" t="s">
        <v>58</v>
      </c>
      <c r="F24" t="s">
        <v>0</v>
      </c>
      <c r="G24" s="10">
        <f>TODAY()+21</f>
        <v>44320.331616678246</v>
      </c>
      <c r="H24" s="10">
        <f>TODAY()+21</f>
        <v>44320.331616678246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TODAY()+22</f>
        <v>44321.331616678246</v>
      </c>
      <c r="H25" s="10">
        <f>TODAY()+22</f>
        <v>44321.331616678246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TODAY()+25</f>
        <v>44324.331616689815</v>
      </c>
      <c r="H26" s="10">
        <f>TODAY()+25</f>
        <v>44324.331616689815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6" t="s">
        <v>0</v>
      </c>
      <c r="B27" s="7" t="s">
        <v>63</v>
      </c>
      <c r="C27" s="7" t="s">
        <v>64</v>
      </c>
      <c r="D27" s="7"/>
      <c r="E27" s="7"/>
      <c r="F27" s="7" t="s">
        <v>0</v>
      </c>
      <c r="G27" s="8">
        <f>TODAY()+22</f>
        <v>44321.331616689815</v>
      </c>
      <c r="H27" s="8">
        <f>TODAY()+39</f>
        <v>44338.331616689815</v>
      </c>
      <c r="I27" s="7" t="s">
        <v>0</v>
      </c>
      <c r="J27" s="7">
        <v>0</v>
      </c>
      <c r="K27" s="7">
        <v>96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TODAY()+22</f>
        <v>44321.331616689815</v>
      </c>
      <c r="H28" s="10">
        <f>TODAY()+22</f>
        <v>44321.331616689815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11" t="s">
        <v>0</v>
      </c>
      <c r="B29" s="7" t="s">
        <v>67</v>
      </c>
      <c r="C29" s="7" t="s">
        <v>0</v>
      </c>
      <c r="D29" s="7" t="s">
        <v>68</v>
      </c>
      <c r="E29" s="7"/>
      <c r="F29" s="7" t="s">
        <v>0</v>
      </c>
      <c r="G29" s="8">
        <f>TODAY()+25</f>
        <v>44324.331616689815</v>
      </c>
      <c r="H29" s="8">
        <f>TODAY()+34</f>
        <v>44333.331616689815</v>
      </c>
      <c r="I29" s="7" t="s">
        <v>0</v>
      </c>
      <c r="J29" s="7">
        <v>0</v>
      </c>
      <c r="K29" s="7">
        <v>64</v>
      </c>
      <c r="L29" s="7">
        <v>0</v>
      </c>
      <c r="M29" s="7">
        <v>0</v>
      </c>
      <c r="N29" s="7" t="s">
        <v>0</v>
      </c>
      <c r="O29" s="7" t="s">
        <v>0</v>
      </c>
      <c r="P29" s="7" t="s">
        <v>0</v>
      </c>
      <c r="Q29" s="7">
        <v>0</v>
      </c>
      <c r="R29" s="7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0</v>
      </c>
      <c r="E30" t="s">
        <v>70</v>
      </c>
      <c r="F30" t="s">
        <v>0</v>
      </c>
      <c r="G30" s="10">
        <f>TODAY()+25</f>
        <v>44324.33161670138</v>
      </c>
      <c r="H30" s="10">
        <f>TODAY()+27</f>
        <v>44326.33161670138</v>
      </c>
      <c r="I30" t="s">
        <v>0</v>
      </c>
      <c r="J30">
        <v>0</v>
      </c>
      <c r="K30">
        <v>24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0</v>
      </c>
      <c r="E31" t="s">
        <v>72</v>
      </c>
      <c r="F31" t="s">
        <v>0</v>
      </c>
      <c r="G31" s="10">
        <f>TODAY()+28</f>
        <v>44327.33161670138</v>
      </c>
      <c r="H31" s="10">
        <f>TODAY()+28</f>
        <v>44327.33161670138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0</v>
      </c>
      <c r="E32" t="s">
        <v>74</v>
      </c>
      <c r="F32" t="s">
        <v>0</v>
      </c>
      <c r="G32" s="10">
        <f>TODAY()+28</f>
        <v>44327.33161670138</v>
      </c>
      <c r="H32" s="10">
        <f>TODAY()+28</f>
        <v>44327.33161670138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0</v>
      </c>
      <c r="E33" t="s">
        <v>76</v>
      </c>
      <c r="F33" t="s">
        <v>0</v>
      </c>
      <c r="G33" s="10">
        <f>TODAY()+28</f>
        <v>44327.33161671297</v>
      </c>
      <c r="H33" s="10">
        <f>TODAY()+28</f>
        <v>44327.33161671297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9" t="s">
        <v>0</v>
      </c>
      <c r="B34" t="s">
        <v>77</v>
      </c>
      <c r="C34" t="s">
        <v>0</v>
      </c>
      <c r="D34" t="s">
        <v>0</v>
      </c>
      <c r="E34" t="s">
        <v>78</v>
      </c>
      <c r="F34" t="s">
        <v>0</v>
      </c>
      <c r="G34" s="10">
        <f>TODAY()+28</f>
        <v>44327.33161671297</v>
      </c>
      <c r="H34" s="10">
        <f>TODAY()+28</f>
        <v>44327.33161671297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23</v>
      </c>
      <c r="O34" t="s">
        <v>24</v>
      </c>
      <c r="P34" t="s">
        <v>0</v>
      </c>
      <c r="Q34">
        <v>0</v>
      </c>
      <c r="R34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0</v>
      </c>
      <c r="E35" t="s">
        <v>80</v>
      </c>
      <c r="F35" t="s">
        <v>0</v>
      </c>
      <c r="G35" s="10">
        <f>TODAY()+29</f>
        <v>44328.33161671297</v>
      </c>
      <c r="H35" s="10">
        <f>TODAY()+29</f>
        <v>44328.331616724536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0</v>
      </c>
      <c r="E36" t="s">
        <v>82</v>
      </c>
      <c r="F36" t="s">
        <v>0</v>
      </c>
      <c r="G36" s="10">
        <f>TODAY()+29</f>
        <v>44328.331616724536</v>
      </c>
      <c r="H36" s="10">
        <f>TODAY()+29</f>
        <v>44328.331616724536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9" t="s">
        <v>0</v>
      </c>
      <c r="B37" t="s">
        <v>83</v>
      </c>
      <c r="C37" t="s">
        <v>0</v>
      </c>
      <c r="D37" t="s">
        <v>0</v>
      </c>
      <c r="E37" t="s">
        <v>84</v>
      </c>
      <c r="F37" t="s">
        <v>0</v>
      </c>
      <c r="G37" s="10">
        <f>TODAY()+32</f>
        <v>44331.331616724536</v>
      </c>
      <c r="H37" s="10">
        <f>TODAY()+33</f>
        <v>44332.331616724536</v>
      </c>
      <c r="I37" t="s">
        <v>0</v>
      </c>
      <c r="J37">
        <v>0</v>
      </c>
      <c r="K37">
        <v>16</v>
      </c>
      <c r="L37">
        <v>0</v>
      </c>
      <c r="M37">
        <v>0</v>
      </c>
      <c r="N37" t="s">
        <v>23</v>
      </c>
      <c r="O37" t="s">
        <v>24</v>
      </c>
      <c r="P37" t="s">
        <v>0</v>
      </c>
      <c r="Q37">
        <v>0</v>
      </c>
      <c r="R3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0</v>
      </c>
      <c r="E38" t="s">
        <v>86</v>
      </c>
      <c r="F38" t="s">
        <v>0</v>
      </c>
      <c r="G38" s="10">
        <f>TODAY()+33</f>
        <v>44332.331616724536</v>
      </c>
      <c r="H38" s="10">
        <f>TODAY()+33</f>
        <v>44332.331616724536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0</v>
      </c>
      <c r="E39" t="s">
        <v>88</v>
      </c>
      <c r="F39" t="s">
        <v>0</v>
      </c>
      <c r="G39" s="10">
        <f>TODAY()+33</f>
        <v>44332.331616724536</v>
      </c>
      <c r="H39" s="10">
        <f>TODAY()+33</f>
        <v>44332.331616724536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0</v>
      </c>
      <c r="E40" t="s">
        <v>90</v>
      </c>
      <c r="F40" t="s">
        <v>0</v>
      </c>
      <c r="G40" s="10">
        <f>TODAY()+34</f>
        <v>44333.331616724536</v>
      </c>
      <c r="H40" s="10">
        <f>TODAY()+34</f>
        <v>44333.331616724536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TODAY()+35</f>
        <v>44334.33161673611</v>
      </c>
      <c r="H41" s="10">
        <f>TODAY()+35</f>
        <v>44334.33161673611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TODAY()+36</f>
        <v>44335.33161673611</v>
      </c>
      <c r="H42" s="10">
        <f>TODAY()+36</f>
        <v>44335.33161673611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0">
        <f>TODAY()+39</f>
        <v>44338.33161673611</v>
      </c>
      <c r="H43" s="10">
        <f>TODAY()+39</f>
        <v>44338.33161673611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TODAY()+39</f>
        <v>44338.33161673611</v>
      </c>
      <c r="H44" s="10">
        <f>TODAY()+39</f>
        <v>44338.33161673611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TODAY()+39</f>
        <v>44338.33161673611</v>
      </c>
      <c r="H45" s="10">
        <f>TODAY()+39</f>
        <v>44338.33161673611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TODAY()+40</f>
        <v>44339.33161674769</v>
      </c>
      <c r="H46" s="8">
        <f>TODAY()+50</f>
        <v>44349.33161674769</v>
      </c>
      <c r="I46" s="7" t="s">
        <v>0</v>
      </c>
      <c r="J46" s="7">
        <v>0</v>
      </c>
      <c r="K46" s="7">
        <v>72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11" t="s">
        <v>0</v>
      </c>
      <c r="B47" s="7" t="s">
        <v>103</v>
      </c>
      <c r="C47" s="7" t="s">
        <v>0</v>
      </c>
      <c r="D47" s="7" t="s">
        <v>104</v>
      </c>
      <c r="E47" s="7"/>
      <c r="F47" s="7" t="s">
        <v>0</v>
      </c>
      <c r="G47" s="8">
        <f>TODAY()+40</f>
        <v>44339.33161674769</v>
      </c>
      <c r="H47" s="8">
        <f>TODAY()+42</f>
        <v>44341.33161674769</v>
      </c>
      <c r="I47" s="7" t="s">
        <v>0</v>
      </c>
      <c r="J47" s="7">
        <v>0</v>
      </c>
      <c r="K47" s="7">
        <v>24</v>
      </c>
      <c r="L47" s="7">
        <v>0</v>
      </c>
      <c r="M47" s="7">
        <v>0</v>
      </c>
      <c r="N47" s="7" t="s">
        <v>0</v>
      </c>
      <c r="O47" s="7" t="s">
        <v>0</v>
      </c>
      <c r="P47" s="7" t="s">
        <v>0</v>
      </c>
      <c r="Q47" s="7">
        <v>0</v>
      </c>
      <c r="R47" s="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0</v>
      </c>
      <c r="E48" t="s">
        <v>106</v>
      </c>
      <c r="F48" t="s">
        <v>0</v>
      </c>
      <c r="G48" s="10">
        <f>TODAY()+40</f>
        <v>44339.33161674769</v>
      </c>
      <c r="H48" s="10">
        <f>TODAY()+40</f>
        <v>44339.33161674769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0</v>
      </c>
      <c r="E49" t="s">
        <v>108</v>
      </c>
      <c r="F49" t="s">
        <v>0</v>
      </c>
      <c r="G49" s="10">
        <f>TODAY()+41</f>
        <v>44340.33161674769</v>
      </c>
      <c r="H49" s="10">
        <f>TODAY()+42</f>
        <v>44341.33161674769</v>
      </c>
      <c r="I49" t="s">
        <v>0</v>
      </c>
      <c r="J49">
        <v>0</v>
      </c>
      <c r="K49">
        <v>16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TODAY()+42</f>
        <v>44341.33161674769</v>
      </c>
      <c r="H50" s="10">
        <f>TODAY()+43</f>
        <v>44342.33161674769</v>
      </c>
      <c r="I50" t="s">
        <v>0</v>
      </c>
      <c r="J50">
        <v>0</v>
      </c>
      <c r="K50">
        <v>16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TODAY()+43</f>
        <v>44342.33161674769</v>
      </c>
      <c r="H51" s="10">
        <f>TODAY()+43</f>
        <v>44342.33161674769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TODAY()+43</f>
        <v>44342.33161675926</v>
      </c>
      <c r="H52" s="10">
        <f>TODAY()+43</f>
        <v>44342.33161675926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TODAY()+43</f>
        <v>44342.33161675926</v>
      </c>
      <c r="H53" s="10">
        <f>TODAY()+46</f>
        <v>44345.33161675926</v>
      </c>
      <c r="I53" t="s">
        <v>0</v>
      </c>
      <c r="J53">
        <v>0</v>
      </c>
      <c r="K53">
        <v>16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9" t="s">
        <v>0</v>
      </c>
      <c r="B54" t="s">
        <v>117</v>
      </c>
      <c r="C54" t="s">
        <v>0</v>
      </c>
      <c r="D54" t="s">
        <v>118</v>
      </c>
      <c r="E54"/>
      <c r="F54" t="s">
        <v>0</v>
      </c>
      <c r="G54" s="10">
        <f>TODAY()+47</f>
        <v>44346.33161675926</v>
      </c>
      <c r="H54" s="10">
        <f>TODAY()+47</f>
        <v>44346.33161675926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23</v>
      </c>
      <c r="O54" t="s">
        <v>24</v>
      </c>
      <c r="P54" t="s">
        <v>0</v>
      </c>
      <c r="Q54">
        <v>0</v>
      </c>
      <c r="R54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TODAY()+48</f>
        <v>44347.33161675926</v>
      </c>
      <c r="H55" s="10">
        <f>TODAY()+50</f>
        <v>44349.33161675926</v>
      </c>
      <c r="I55" t="s">
        <v>0</v>
      </c>
      <c r="J55">
        <v>0</v>
      </c>
      <c r="K55">
        <v>24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6" t="s">
        <v>0</v>
      </c>
      <c r="B56" s="7" t="s">
        <v>121</v>
      </c>
      <c r="C56" s="7" t="s">
        <v>122</v>
      </c>
      <c r="D56" s="7"/>
      <c r="E56" s="7"/>
      <c r="F56" s="7" t="s">
        <v>0</v>
      </c>
      <c r="G56" s="8">
        <f>TODAY()+53</f>
        <v>44352.33161675926</v>
      </c>
      <c r="H56" s="8">
        <f>TODAY()+56</f>
        <v>44355.33161675926</v>
      </c>
      <c r="I56" s="7" t="s">
        <v>0</v>
      </c>
      <c r="J56" s="7">
        <v>0</v>
      </c>
      <c r="K56" s="7">
        <v>32</v>
      </c>
      <c r="L56" s="7">
        <v>0</v>
      </c>
      <c r="M56" s="7">
        <v>0</v>
      </c>
      <c r="N56" s="7" t="s">
        <v>0</v>
      </c>
      <c r="O56" s="7" t="s">
        <v>0</v>
      </c>
      <c r="P56" s="7" t="s">
        <v>0</v>
      </c>
      <c r="Q56" s="7">
        <v>0</v>
      </c>
      <c r="R56" s="7">
        <v>0</v>
      </c>
    </row>
    <row r="57" spans="1:18" x14ac:dyDescent="0.25">
      <c r="A57" s="9" t="s">
        <v>0</v>
      </c>
      <c r="B57" t="s">
        <v>123</v>
      </c>
      <c r="C57" t="s">
        <v>0</v>
      </c>
      <c r="D57" t="s">
        <v>124</v>
      </c>
      <c r="E57"/>
      <c r="F57" t="s">
        <v>0</v>
      </c>
      <c r="G57" s="10">
        <f>TODAY()+53</f>
        <v>44352.33161675926</v>
      </c>
      <c r="H57" s="10">
        <f>TODAY()+53</f>
        <v>44352.33161677083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125</v>
      </c>
      <c r="C58" t="s">
        <v>0</v>
      </c>
      <c r="D58" t="s">
        <v>126</v>
      </c>
      <c r="E58"/>
      <c r="F58" t="s">
        <v>0</v>
      </c>
      <c r="G58" s="10">
        <f>TODAY()+54</f>
        <v>44353.33161677083</v>
      </c>
      <c r="H58" s="10">
        <f>TODAY()+54</f>
        <v>44353.33161677083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127</v>
      </c>
      <c r="C59" t="s">
        <v>0</v>
      </c>
      <c r="D59" t="s">
        <v>128</v>
      </c>
      <c r="E59"/>
      <c r="F59" t="s">
        <v>0</v>
      </c>
      <c r="G59" s="10">
        <f>TODAY()+53</f>
        <v>44352.33161677083</v>
      </c>
      <c r="H59" s="10">
        <f>TODAY()+54</f>
        <v>44353.33161677083</v>
      </c>
      <c r="I59" t="s">
        <v>0</v>
      </c>
      <c r="J59">
        <v>0</v>
      </c>
      <c r="K59">
        <v>16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129</v>
      </c>
      <c r="C60" t="s">
        <v>0</v>
      </c>
      <c r="D60" t="s">
        <v>130</v>
      </c>
      <c r="E60"/>
      <c r="F60" t="s">
        <v>0</v>
      </c>
      <c r="G60" s="10">
        <f>TODAY()+55</f>
        <v>44354.33161677083</v>
      </c>
      <c r="H60" s="10">
        <f>TODAY()+55</f>
        <v>44354.33161677083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131</v>
      </c>
      <c r="C61" t="s">
        <v>0</v>
      </c>
      <c r="D61" t="s">
        <v>132</v>
      </c>
      <c r="E61"/>
      <c r="F61" t="s">
        <v>0</v>
      </c>
      <c r="G61" s="10">
        <f>TODAY()+56</f>
        <v>44355.33161677083</v>
      </c>
      <c r="H61" s="10">
        <f>TODAY()+56</f>
        <v>44355.33161677083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6" t="s">
        <v>0</v>
      </c>
      <c r="B62" s="7" t="s">
        <v>133</v>
      </c>
      <c r="C62" s="7" t="s">
        <v>134</v>
      </c>
      <c r="D62" s="7"/>
      <c r="E62" s="7"/>
      <c r="F62" s="7" t="s">
        <v>0</v>
      </c>
      <c r="G62" s="8">
        <f>TODAY()+57</f>
        <v>44356.33161677083</v>
      </c>
      <c r="H62" s="8">
        <f>TODAY()+67</f>
        <v>44366.33161677083</v>
      </c>
      <c r="I62" s="7" t="s">
        <v>0</v>
      </c>
      <c r="J62" s="7">
        <v>0</v>
      </c>
      <c r="K62" s="7">
        <v>56</v>
      </c>
      <c r="L62" s="7">
        <v>0</v>
      </c>
      <c r="M62" s="7">
        <v>0</v>
      </c>
      <c r="N62" s="7" t="s">
        <v>0</v>
      </c>
      <c r="O62" s="7" t="s">
        <v>0</v>
      </c>
      <c r="P62" s="7" t="s">
        <v>0</v>
      </c>
      <c r="Q62" s="7">
        <v>0</v>
      </c>
      <c r="R62" s="7">
        <v>0</v>
      </c>
    </row>
    <row r="63" spans="1:18" x14ac:dyDescent="0.25">
      <c r="A63" s="9" t="s">
        <v>0</v>
      </c>
      <c r="B63" t="s">
        <v>135</v>
      </c>
      <c r="C63" t="s">
        <v>0</v>
      </c>
      <c r="D63" t="s">
        <v>136</v>
      </c>
      <c r="E63"/>
      <c r="F63" t="s">
        <v>0</v>
      </c>
      <c r="G63" s="10">
        <f>TODAY()+57</f>
        <v>44356.33161678241</v>
      </c>
      <c r="H63" s="10">
        <f>TODAY()+57</f>
        <v>44356.33161678241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137</v>
      </c>
      <c r="C64" t="s">
        <v>0</v>
      </c>
      <c r="D64" t="s">
        <v>138</v>
      </c>
      <c r="E64"/>
      <c r="F64" t="s">
        <v>0</v>
      </c>
      <c r="G64" s="10">
        <f>TODAY()+60</f>
        <v>44359.33161678241</v>
      </c>
      <c r="H64" s="10">
        <f>TODAY()+60</f>
        <v>44359.33161678241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139</v>
      </c>
      <c r="C65" t="s">
        <v>0</v>
      </c>
      <c r="D65" t="s">
        <v>140</v>
      </c>
      <c r="E65"/>
      <c r="F65" t="s">
        <v>0</v>
      </c>
      <c r="G65" s="10">
        <f>TODAY()+61</f>
        <v>44360.33161678241</v>
      </c>
      <c r="H65" s="10">
        <f>TODAY()+61</f>
        <v>44360.33161678241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141</v>
      </c>
      <c r="C66" t="s">
        <v>0</v>
      </c>
      <c r="D66" t="s">
        <v>142</v>
      </c>
      <c r="E66"/>
      <c r="F66" t="s">
        <v>0</v>
      </c>
      <c r="G66" s="10">
        <f>TODAY()+62</f>
        <v>44361.33161678241</v>
      </c>
      <c r="H66" s="10">
        <f>TODAY()+62</f>
        <v>44361.33161678241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9" t="s">
        <v>0</v>
      </c>
      <c r="B67" t="s">
        <v>143</v>
      </c>
      <c r="C67" t="s">
        <v>0</v>
      </c>
      <c r="D67" t="s">
        <v>144</v>
      </c>
      <c r="E67"/>
      <c r="F67" t="s">
        <v>0</v>
      </c>
      <c r="G67" s="10">
        <f>TODAY()+63</f>
        <v>44362.33161678241</v>
      </c>
      <c r="H67" s="10">
        <f>TODAY()+63</f>
        <v>44362.33161678241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23</v>
      </c>
      <c r="O67" t="s">
        <v>24</v>
      </c>
      <c r="P67" t="s">
        <v>0</v>
      </c>
      <c r="Q67">
        <v>0</v>
      </c>
      <c r="R67">
        <v>0</v>
      </c>
    </row>
    <row r="68" spans="1:18" x14ac:dyDescent="0.25">
      <c r="A68" s="9" t="s">
        <v>0</v>
      </c>
      <c r="B68" t="s">
        <v>145</v>
      </c>
      <c r="C68" t="s">
        <v>0</v>
      </c>
      <c r="D68" t="s">
        <v>146</v>
      </c>
      <c r="E68"/>
      <c r="F68" t="s">
        <v>0</v>
      </c>
      <c r="G68" s="10">
        <f>TODAY()+63</f>
        <v>44362.33161678241</v>
      </c>
      <c r="H68" s="10">
        <f>TODAY()+63</f>
        <v>44362.33161679398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147</v>
      </c>
      <c r="C69" t="s">
        <v>0</v>
      </c>
      <c r="D69" t="s">
        <v>148</v>
      </c>
      <c r="E69"/>
      <c r="F69" t="s">
        <v>0</v>
      </c>
      <c r="G69" s="10">
        <f>TODAY()+63</f>
        <v>44362.33161679398</v>
      </c>
      <c r="H69" s="10">
        <f>TODAY()+63</f>
        <v>44362.33161679398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149</v>
      </c>
      <c r="C70" t="s">
        <v>0</v>
      </c>
      <c r="D70" t="s">
        <v>150</v>
      </c>
      <c r="E70"/>
      <c r="F70" t="s">
        <v>0</v>
      </c>
      <c r="G70" s="10">
        <f>TODAY()+64</f>
        <v>44363.33161679398</v>
      </c>
      <c r="H70" s="10">
        <f>TODAY()+64</f>
        <v>44363.33161679398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151</v>
      </c>
      <c r="C71" t="s">
        <v>0</v>
      </c>
      <c r="D71" t="s">
        <v>152</v>
      </c>
      <c r="E71"/>
      <c r="F71" t="s">
        <v>0</v>
      </c>
      <c r="G71" s="10">
        <f>TODAY()+67</f>
        <v>44366.33161679398</v>
      </c>
      <c r="H71" s="10">
        <f>TODAY()+67</f>
        <v>44366.33161680556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6" t="s">
        <v>0</v>
      </c>
      <c r="B72" s="7" t="s">
        <v>153</v>
      </c>
      <c r="C72" s="7" t="s">
        <v>154</v>
      </c>
      <c r="D72" s="7"/>
      <c r="E72" s="7"/>
      <c r="F72" s="7" t="s">
        <v>0</v>
      </c>
      <c r="G72" s="8">
        <f>TODAY()+57</f>
        <v>44356.33161680556</v>
      </c>
      <c r="H72" s="8">
        <f>TODAY()+67</f>
        <v>44366.33161680556</v>
      </c>
      <c r="I72" s="7" t="s">
        <v>0</v>
      </c>
      <c r="J72" s="7">
        <v>0</v>
      </c>
      <c r="K72" s="7">
        <v>56</v>
      </c>
      <c r="L72" s="7">
        <v>0</v>
      </c>
      <c r="M72" s="7">
        <v>0</v>
      </c>
      <c r="N72" s="7" t="s">
        <v>0</v>
      </c>
      <c r="O72" s="7" t="s">
        <v>0</v>
      </c>
      <c r="P72" s="7" t="s">
        <v>0</v>
      </c>
      <c r="Q72" s="7">
        <v>0</v>
      </c>
      <c r="R72" s="7">
        <v>0</v>
      </c>
    </row>
    <row r="73" spans="1:18" x14ac:dyDescent="0.25">
      <c r="A73" s="9" t="s">
        <v>0</v>
      </c>
      <c r="B73" t="s">
        <v>155</v>
      </c>
      <c r="C73" t="s">
        <v>0</v>
      </c>
      <c r="D73" t="s">
        <v>136</v>
      </c>
      <c r="E73"/>
      <c r="F73" t="s">
        <v>0</v>
      </c>
      <c r="G73" s="10">
        <f>TODAY()+57</f>
        <v>44356.33161680556</v>
      </c>
      <c r="H73" s="10">
        <f>TODAY()+57</f>
        <v>44356.33161680556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156</v>
      </c>
      <c r="C74" t="s">
        <v>0</v>
      </c>
      <c r="D74" t="s">
        <v>138</v>
      </c>
      <c r="E74"/>
      <c r="F74" t="s">
        <v>0</v>
      </c>
      <c r="G74" s="10">
        <f>TODAY()+60</f>
        <v>44359.33161680556</v>
      </c>
      <c r="H74" s="10">
        <f>TODAY()+61</f>
        <v>44360.33161681713</v>
      </c>
      <c r="I74" t="s">
        <v>0</v>
      </c>
      <c r="J74">
        <v>0</v>
      </c>
      <c r="K74">
        <v>16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157</v>
      </c>
      <c r="C75" t="s">
        <v>0</v>
      </c>
      <c r="D75" t="s">
        <v>140</v>
      </c>
      <c r="E75"/>
      <c r="F75" t="s">
        <v>0</v>
      </c>
      <c r="G75" s="10">
        <f>TODAY()+62</f>
        <v>44361.33161681713</v>
      </c>
      <c r="H75" s="10">
        <f>TODAY()+62</f>
        <v>44361.33161681713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158</v>
      </c>
      <c r="C76" t="s">
        <v>0</v>
      </c>
      <c r="D76" t="s">
        <v>142</v>
      </c>
      <c r="E76"/>
      <c r="F76" t="s">
        <v>0</v>
      </c>
      <c r="G76" s="10">
        <f>TODAY()+63</f>
        <v>44362.33161681713</v>
      </c>
      <c r="H76" s="10">
        <f>TODAY()+63</f>
        <v>44362.33161681713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159</v>
      </c>
      <c r="C77" t="s">
        <v>0</v>
      </c>
      <c r="D77" t="s">
        <v>144</v>
      </c>
      <c r="E77"/>
      <c r="F77" t="s">
        <v>0</v>
      </c>
      <c r="G77" s="10">
        <f>TODAY()+62</f>
        <v>44361.33161681713</v>
      </c>
      <c r="H77" s="10">
        <f>TODAY()+64</f>
        <v>44363.33161681713</v>
      </c>
      <c r="I77" t="s">
        <v>0</v>
      </c>
      <c r="J77">
        <v>0</v>
      </c>
      <c r="K77">
        <v>24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160</v>
      </c>
      <c r="C78" t="s">
        <v>0</v>
      </c>
      <c r="D78" t="s">
        <v>146</v>
      </c>
      <c r="E78"/>
      <c r="F78" t="s">
        <v>0</v>
      </c>
      <c r="G78" s="10">
        <f>TODAY()+63</f>
        <v>44362.33161681713</v>
      </c>
      <c r="H78" s="10">
        <f>TODAY()+63</f>
        <v>44362.33161681713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161</v>
      </c>
      <c r="C79" t="s">
        <v>0</v>
      </c>
      <c r="D79" t="s">
        <v>148</v>
      </c>
      <c r="E79"/>
      <c r="F79" t="s">
        <v>0</v>
      </c>
      <c r="G79" s="10">
        <f>TODAY()+64</f>
        <v>44363.33161681713</v>
      </c>
      <c r="H79" s="10">
        <f>TODAY()+64</f>
        <v>44363.3316168287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162</v>
      </c>
      <c r="C80" t="s">
        <v>0</v>
      </c>
      <c r="D80" t="s">
        <v>150</v>
      </c>
      <c r="E80"/>
      <c r="F80" t="s">
        <v>0</v>
      </c>
      <c r="G80" s="10">
        <f>TODAY()+67</f>
        <v>44366.3316168287</v>
      </c>
      <c r="H80" s="10">
        <f>TODAY()+67</f>
        <v>44366.3316168287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163</v>
      </c>
      <c r="C81" t="s">
        <v>0</v>
      </c>
      <c r="D81" t="s">
        <v>152</v>
      </c>
      <c r="E81"/>
      <c r="F81" t="s">
        <v>0</v>
      </c>
      <c r="G81" s="10">
        <f>TODAY()+67</f>
        <v>44366.3316168287</v>
      </c>
      <c r="H81" s="10">
        <f>TODAY()+67</f>
        <v>44366.3316168287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6" t="s">
        <v>0</v>
      </c>
      <c r="B82" s="7" t="s">
        <v>164</v>
      </c>
      <c r="C82" s="7" t="s">
        <v>165</v>
      </c>
      <c r="D82" s="7"/>
      <c r="E82" s="7"/>
      <c r="F82" s="7" t="s">
        <v>0</v>
      </c>
      <c r="G82" s="8">
        <f>TODAY()+68</f>
        <v>44367.3316168287</v>
      </c>
      <c r="H82" s="8">
        <f>TODAY()+74</f>
        <v>44373.3316168287</v>
      </c>
      <c r="I82" s="7" t="s">
        <v>0</v>
      </c>
      <c r="J82" s="7">
        <v>0</v>
      </c>
      <c r="K82" s="7">
        <v>40</v>
      </c>
      <c r="L82" s="7">
        <v>0</v>
      </c>
      <c r="M82" s="7">
        <v>0</v>
      </c>
      <c r="N82" s="7" t="s">
        <v>0</v>
      </c>
      <c r="O82" s="7" t="s">
        <v>0</v>
      </c>
      <c r="P82" s="7" t="s">
        <v>0</v>
      </c>
      <c r="Q82" s="7">
        <v>0</v>
      </c>
      <c r="R82" s="7">
        <v>0</v>
      </c>
    </row>
    <row r="83" spans="1:18" x14ac:dyDescent="0.25">
      <c r="A83" s="9" t="s">
        <v>0</v>
      </c>
      <c r="B83" t="s">
        <v>166</v>
      </c>
      <c r="C83" t="s">
        <v>0</v>
      </c>
      <c r="D83" t="s">
        <v>167</v>
      </c>
      <c r="E83"/>
      <c r="F83" t="s">
        <v>0</v>
      </c>
      <c r="G83" s="10">
        <f>TODAY()+68</f>
        <v>44367.3316168287</v>
      </c>
      <c r="H83" s="10">
        <f>TODAY()+68</f>
        <v>44367.3316168287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168</v>
      </c>
      <c r="C84" t="s">
        <v>0</v>
      </c>
      <c r="D84" t="s">
        <v>169</v>
      </c>
      <c r="E84"/>
      <c r="F84" t="s">
        <v>0</v>
      </c>
      <c r="G84" s="10">
        <f>TODAY()+69</f>
        <v>44368.3316168287</v>
      </c>
      <c r="H84" s="10">
        <f>TODAY()+69</f>
        <v>44368.3316168287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170</v>
      </c>
      <c r="C85" t="s">
        <v>0</v>
      </c>
      <c r="D85" t="s">
        <v>171</v>
      </c>
      <c r="E85"/>
      <c r="F85" t="s">
        <v>0</v>
      </c>
      <c r="G85" s="10">
        <f>TODAY()+70</f>
        <v>44369.33161684028</v>
      </c>
      <c r="H85" s="10">
        <f>TODAY()+70</f>
        <v>44369.33161684028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172</v>
      </c>
      <c r="C86" t="s">
        <v>0</v>
      </c>
      <c r="D86" t="s">
        <v>173</v>
      </c>
      <c r="E86"/>
      <c r="F86" t="s">
        <v>0</v>
      </c>
      <c r="G86" s="10">
        <f>TODAY()+71</f>
        <v>44370.33161684028</v>
      </c>
      <c r="H86" s="10">
        <f>TODAY()+71</f>
        <v>44370.33161684028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174</v>
      </c>
      <c r="C87" t="s">
        <v>0</v>
      </c>
      <c r="D87" t="s">
        <v>175</v>
      </c>
      <c r="E87"/>
      <c r="F87" t="s">
        <v>0</v>
      </c>
      <c r="G87" s="10">
        <f>TODAY()+74</f>
        <v>44373.33161684028</v>
      </c>
      <c r="H87" s="10">
        <f>TODAY()+74</f>
        <v>44373.33161684028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6" t="s">
        <v>0</v>
      </c>
      <c r="B88" s="7" t="s">
        <v>176</v>
      </c>
      <c r="C88" s="7" t="s">
        <v>177</v>
      </c>
      <c r="D88" s="7"/>
      <c r="E88" s="7"/>
      <c r="F88" s="7" t="s">
        <v>0</v>
      </c>
      <c r="G88" s="8">
        <f>TODAY()+74</f>
        <v>44373.33161684028</v>
      </c>
      <c r="H88" s="8">
        <f>TODAY()+78</f>
        <v>44377.33161684028</v>
      </c>
      <c r="I88" s="7" t="s">
        <v>0</v>
      </c>
      <c r="J88" s="7">
        <v>0</v>
      </c>
      <c r="K88" s="7">
        <v>40</v>
      </c>
      <c r="L88" s="7">
        <v>0</v>
      </c>
      <c r="M88" s="7">
        <v>0</v>
      </c>
      <c r="N88" s="7" t="s">
        <v>0</v>
      </c>
      <c r="O88" s="7" t="s">
        <v>0</v>
      </c>
      <c r="P88" s="7" t="s">
        <v>0</v>
      </c>
      <c r="Q88" s="7">
        <v>0</v>
      </c>
      <c r="R88" s="7">
        <v>0</v>
      </c>
    </row>
    <row r="89" spans="1:18" x14ac:dyDescent="0.25">
      <c r="A89" s="9" t="s">
        <v>0</v>
      </c>
      <c r="B89" t="s">
        <v>178</v>
      </c>
      <c r="C89" t="s">
        <v>0</v>
      </c>
      <c r="D89" t="s">
        <v>179</v>
      </c>
      <c r="E89"/>
      <c r="F89" t="s">
        <v>0</v>
      </c>
      <c r="G89" s="10">
        <f>TODAY()+74</f>
        <v>44373.33161684028</v>
      </c>
      <c r="H89" s="10">
        <f>TODAY()+74</f>
        <v>44373.33161684028</v>
      </c>
      <c r="I89" t="s">
        <v>0</v>
      </c>
      <c r="J89">
        <v>0</v>
      </c>
      <c r="K89">
        <v>8</v>
      </c>
      <c r="L89">
        <v>0</v>
      </c>
      <c r="M89">
        <v>0</v>
      </c>
      <c r="N89" t="s">
        <v>23</v>
      </c>
      <c r="O89" t="s">
        <v>24</v>
      </c>
      <c r="P89" t="s">
        <v>0</v>
      </c>
      <c r="Q89">
        <v>0</v>
      </c>
      <c r="R89">
        <v>0</v>
      </c>
    </row>
    <row r="90" spans="1:18" x14ac:dyDescent="0.25">
      <c r="A90" s="9" t="s">
        <v>0</v>
      </c>
      <c r="B90" t="s">
        <v>180</v>
      </c>
      <c r="C90" t="s">
        <v>0</v>
      </c>
      <c r="D90" t="s">
        <v>181</v>
      </c>
      <c r="E90"/>
      <c r="F90" t="s">
        <v>0</v>
      </c>
      <c r="G90" s="10">
        <f>TODAY()+75</f>
        <v>44374.33161684028</v>
      </c>
      <c r="H90" s="10">
        <f>TODAY()+75</f>
        <v>44374.33161685185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182</v>
      </c>
      <c r="C91" t="s">
        <v>0</v>
      </c>
      <c r="D91" t="s">
        <v>183</v>
      </c>
      <c r="E91"/>
      <c r="F91" t="s">
        <v>0</v>
      </c>
      <c r="G91" s="10">
        <f>TODAY()+76</f>
        <v>44375.33161685185</v>
      </c>
      <c r="H91" s="10">
        <f>TODAY()+76</f>
        <v>44375.33161685185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184</v>
      </c>
      <c r="C92" t="s">
        <v>0</v>
      </c>
      <c r="D92" t="s">
        <v>185</v>
      </c>
      <c r="E92"/>
      <c r="F92" t="s">
        <v>0</v>
      </c>
      <c r="G92" s="10">
        <f>TODAY()+77</f>
        <v>44376.33161685185</v>
      </c>
      <c r="H92" s="10">
        <f>TODAY()+77</f>
        <v>44376.33161685185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186</v>
      </c>
      <c r="C93" t="s">
        <v>0</v>
      </c>
      <c r="D93" t="s">
        <v>187</v>
      </c>
      <c r="E93"/>
      <c r="F93" t="s">
        <v>0</v>
      </c>
      <c r="G93" s="10">
        <f>TODAY()+78</f>
        <v>44377.33161685185</v>
      </c>
      <c r="H93" s="10">
        <f>TODAY()+78</f>
        <v>44377.33161685185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" x14ac:dyDescent="0.25">
      <c r="A94" t="s">
        <v>0</v>
      </c>
    </row>
    <row r="95" spans="1:18" x14ac:dyDescent="0.25">
      <c r="A95" s="12" t="s">
        <v>188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x14ac:dyDescent="0.25">
      <c r="A96" s="12" t="s">
        <v>189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</sheetData>
  <mergeCells count="74">
    <mergeCell ref="A1:G3"/>
    <mergeCell ref="H2:R2"/>
    <mergeCell ref="A4:I4"/>
    <mergeCell ref="J4:R4"/>
    <mergeCell ref="C6:E6"/>
    <mergeCell ref="D7:E7"/>
    <mergeCell ref="D8:E8"/>
    <mergeCell ref="D9:E9"/>
    <mergeCell ref="D12:E12"/>
    <mergeCell ref="D13:E13"/>
    <mergeCell ref="C14:E14"/>
    <mergeCell ref="D15:E15"/>
    <mergeCell ref="D16:E16"/>
    <mergeCell ref="C19:E19"/>
    <mergeCell ref="D20:E20"/>
    <mergeCell ref="D21:E21"/>
    <mergeCell ref="D25:E25"/>
    <mergeCell ref="D26:E26"/>
    <mergeCell ref="C27:E27"/>
    <mergeCell ref="D28:E28"/>
    <mergeCell ref="D29:E29"/>
    <mergeCell ref="D41:E41"/>
    <mergeCell ref="D42:E42"/>
    <mergeCell ref="D43:E43"/>
    <mergeCell ref="D44:E44"/>
    <mergeCell ref="D45:E45"/>
    <mergeCell ref="C46:E46"/>
    <mergeCell ref="D47:E47"/>
    <mergeCell ref="D50:E50"/>
    <mergeCell ref="D51:E51"/>
    <mergeCell ref="D52:E52"/>
    <mergeCell ref="D53:E53"/>
    <mergeCell ref="D54:E54"/>
    <mergeCell ref="D55:E55"/>
    <mergeCell ref="C56:E56"/>
    <mergeCell ref="D57:E57"/>
    <mergeCell ref="D58:E58"/>
    <mergeCell ref="D59:E59"/>
    <mergeCell ref="D60:E60"/>
    <mergeCell ref="D61:E61"/>
    <mergeCell ref="C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C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C82:E82"/>
    <mergeCell ref="D83:E83"/>
    <mergeCell ref="D84:E84"/>
    <mergeCell ref="D85:E85"/>
    <mergeCell ref="D86:E86"/>
    <mergeCell ref="D87:E87"/>
    <mergeCell ref="C88:E88"/>
    <mergeCell ref="D89:E89"/>
    <mergeCell ref="D90:E90"/>
    <mergeCell ref="D91:E91"/>
    <mergeCell ref="D92:E92"/>
    <mergeCell ref="D93:E93"/>
    <mergeCell ref="A95:R95"/>
    <mergeCell ref="A96:R96"/>
  </mergeCells>
  <hyperlinks>
    <hyperlink ref="H2" r:id="rId1" tooltip="GanttPRO.com"/>
    <hyperlink ref="A95" r:id="rId2" tooltip="GanttPRO.com"/>
    <hyperlink ref="A96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Exhibition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2021-04-13T07:57:31Z</dcterms:created>
  <dcterms:modified xsi:type="dcterms:W3CDTF">2021-04-13T07:57:31Z</dcterms:modified>
</cp:coreProperties>
</file>